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W:\Společný\Křížek\ESTICON\3149\"/>
    </mc:Choice>
  </mc:AlternateContent>
  <xr:revisionPtr revIDLastSave="0" documentId="13_ncr:1_{9A77B952-D297-4316-AF69-4BE3865984DE}" xr6:coauthVersionLast="47" xr6:coauthVersionMax="47" xr10:uidLastSave="{00000000-0000-0000-0000-000000000000}"/>
  <bookViews>
    <workbookView xWindow="28680" yWindow="-120" windowWidth="29040" windowHeight="15720" activeTab="9" xr2:uid="{00000000-000D-0000-FFFF-FFFF00000000}"/>
  </bookViews>
  <sheets>
    <sheet name="Rekapitulace" sheetId="11" r:id="rId1"/>
    <sheet name="SO 101" sheetId="2" r:id="rId2"/>
    <sheet name="SO 102" sheetId="3" r:id="rId3"/>
    <sheet name="SO 180" sheetId="4" r:id="rId4"/>
    <sheet name="SO 200" sheetId="5" r:id="rId5"/>
    <sheet name="SO 201" sheetId="6" r:id="rId6"/>
    <sheet name="SO 301" sheetId="7" r:id="rId7"/>
    <sheet name="SO 302" sheetId="8" r:id="rId8"/>
    <sheet name="SO 801" sheetId="9" r:id="rId9"/>
    <sheet name="VRN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" i="10" l="1"/>
  <c r="O69" i="10" s="1"/>
  <c r="I65" i="10"/>
  <c r="O65" i="10" s="1"/>
  <c r="O61" i="10"/>
  <c r="I61" i="10"/>
  <c r="O57" i="10"/>
  <c r="I57" i="10"/>
  <c r="O53" i="10"/>
  <c r="I53" i="10"/>
  <c r="O49" i="10"/>
  <c r="I49" i="10"/>
  <c r="I45" i="10"/>
  <c r="O45" i="10" s="1"/>
  <c r="I41" i="10"/>
  <c r="O41" i="10" s="1"/>
  <c r="I37" i="10"/>
  <c r="O37" i="10" s="1"/>
  <c r="O33" i="10"/>
  <c r="I33" i="10"/>
  <c r="I29" i="10"/>
  <c r="O29" i="10" s="1"/>
  <c r="I25" i="10"/>
  <c r="O25" i="10" s="1"/>
  <c r="O21" i="10"/>
  <c r="I21" i="10"/>
  <c r="O17" i="10"/>
  <c r="I17" i="10"/>
  <c r="I13" i="10"/>
  <c r="O13" i="10" s="1"/>
  <c r="O9" i="10"/>
  <c r="I9" i="10"/>
  <c r="I30" i="9"/>
  <c r="O30" i="9" s="1"/>
  <c r="I26" i="9"/>
  <c r="I13" i="9" s="1"/>
  <c r="O22" i="9"/>
  <c r="I22" i="9"/>
  <c r="I18" i="9"/>
  <c r="O18" i="9" s="1"/>
  <c r="I14" i="9"/>
  <c r="O14" i="9" s="1"/>
  <c r="I8" i="9"/>
  <c r="I3" i="9" s="1"/>
  <c r="C17" i="11" s="1"/>
  <c r="O9" i="9"/>
  <c r="I9" i="9"/>
  <c r="I154" i="8"/>
  <c r="O154" i="8" s="1"/>
  <c r="I150" i="8"/>
  <c r="O150" i="8" s="1"/>
  <c r="O146" i="8"/>
  <c r="I146" i="8"/>
  <c r="I142" i="8"/>
  <c r="O142" i="8" s="1"/>
  <c r="O138" i="8"/>
  <c r="I138" i="8"/>
  <c r="O134" i="8"/>
  <c r="I134" i="8"/>
  <c r="I130" i="8"/>
  <c r="O130" i="8" s="1"/>
  <c r="I126" i="8"/>
  <c r="O126" i="8" s="1"/>
  <c r="O122" i="8"/>
  <c r="I122" i="8"/>
  <c r="I118" i="8"/>
  <c r="O118" i="8" s="1"/>
  <c r="I114" i="8"/>
  <c r="O114" i="8" s="1"/>
  <c r="I110" i="8"/>
  <c r="O110" i="8" s="1"/>
  <c r="I105" i="8"/>
  <c r="I104" i="8" s="1"/>
  <c r="I75" i="8"/>
  <c r="O100" i="8"/>
  <c r="I100" i="8"/>
  <c r="O96" i="8"/>
  <c r="I96" i="8"/>
  <c r="I92" i="8"/>
  <c r="O92" i="8" s="1"/>
  <c r="I88" i="8"/>
  <c r="O88" i="8" s="1"/>
  <c r="O84" i="8"/>
  <c r="I84" i="8"/>
  <c r="I80" i="8"/>
  <c r="O80" i="8" s="1"/>
  <c r="I76" i="8"/>
  <c r="O76" i="8" s="1"/>
  <c r="I71" i="8"/>
  <c r="O71" i="8" s="1"/>
  <c r="I67" i="8"/>
  <c r="O67" i="8" s="1"/>
  <c r="I63" i="8"/>
  <c r="O63" i="8" s="1"/>
  <c r="I29" i="8"/>
  <c r="O58" i="8"/>
  <c r="I58" i="8"/>
  <c r="I54" i="8"/>
  <c r="O54" i="8" s="1"/>
  <c r="I50" i="8"/>
  <c r="O50" i="8" s="1"/>
  <c r="O46" i="8"/>
  <c r="I46" i="8"/>
  <c r="I42" i="8"/>
  <c r="O42" i="8" s="1"/>
  <c r="I38" i="8"/>
  <c r="O38" i="8" s="1"/>
  <c r="I34" i="8"/>
  <c r="O34" i="8" s="1"/>
  <c r="O30" i="8"/>
  <c r="I30" i="8"/>
  <c r="I25" i="8"/>
  <c r="I8" i="8" s="1"/>
  <c r="O21" i="8"/>
  <c r="I21" i="8"/>
  <c r="I17" i="8"/>
  <c r="O17" i="8" s="1"/>
  <c r="I13" i="8"/>
  <c r="O13" i="8" s="1"/>
  <c r="O9" i="8"/>
  <c r="I9" i="8"/>
  <c r="O72" i="7"/>
  <c r="I72" i="7"/>
  <c r="O68" i="7"/>
  <c r="I68" i="7"/>
  <c r="I64" i="7"/>
  <c r="O64" i="7" s="1"/>
  <c r="I60" i="7"/>
  <c r="O60" i="7" s="1"/>
  <c r="I56" i="7"/>
  <c r="O56" i="7" s="1"/>
  <c r="O52" i="7"/>
  <c r="I52" i="7"/>
  <c r="I48" i="7"/>
  <c r="O48" i="7" s="1"/>
  <c r="I44" i="7"/>
  <c r="O44" i="7" s="1"/>
  <c r="O40" i="7"/>
  <c r="I40" i="7"/>
  <c r="I39" i="7" s="1"/>
  <c r="I35" i="7"/>
  <c r="I34" i="7" s="1"/>
  <c r="O30" i="7"/>
  <c r="I30" i="7"/>
  <c r="I26" i="7"/>
  <c r="O26" i="7" s="1"/>
  <c r="I22" i="7"/>
  <c r="O22" i="7" s="1"/>
  <c r="I18" i="7"/>
  <c r="I17" i="7" s="1"/>
  <c r="I8" i="7"/>
  <c r="O13" i="7"/>
  <c r="I13" i="7"/>
  <c r="I9" i="7"/>
  <c r="O9" i="7" s="1"/>
  <c r="O217" i="6"/>
  <c r="I217" i="6"/>
  <c r="I213" i="6"/>
  <c r="O213" i="6" s="1"/>
  <c r="I209" i="6"/>
  <c r="O209" i="6" s="1"/>
  <c r="I205" i="6"/>
  <c r="O205" i="6" s="1"/>
  <c r="O201" i="6"/>
  <c r="I201" i="6"/>
  <c r="I197" i="6"/>
  <c r="O197" i="6" s="1"/>
  <c r="I193" i="6"/>
  <c r="I192" i="6" s="1"/>
  <c r="I187" i="6"/>
  <c r="I188" i="6"/>
  <c r="O188" i="6" s="1"/>
  <c r="I183" i="6"/>
  <c r="O183" i="6" s="1"/>
  <c r="O179" i="6"/>
  <c r="I179" i="6"/>
  <c r="I175" i="6"/>
  <c r="O175" i="6" s="1"/>
  <c r="I171" i="6"/>
  <c r="O171" i="6" s="1"/>
  <c r="I167" i="6"/>
  <c r="O167" i="6" s="1"/>
  <c r="O163" i="6"/>
  <c r="I163" i="6"/>
  <c r="I159" i="6"/>
  <c r="I158" i="6" s="1"/>
  <c r="I141" i="6"/>
  <c r="O154" i="6"/>
  <c r="I154" i="6"/>
  <c r="I150" i="6"/>
  <c r="O150" i="6" s="1"/>
  <c r="I146" i="6"/>
  <c r="O146" i="6" s="1"/>
  <c r="O142" i="6"/>
  <c r="I142" i="6"/>
  <c r="I137" i="6"/>
  <c r="O137" i="6" s="1"/>
  <c r="I133" i="6"/>
  <c r="O133" i="6" s="1"/>
  <c r="I129" i="6"/>
  <c r="O129" i="6" s="1"/>
  <c r="O125" i="6"/>
  <c r="I125" i="6"/>
  <c r="I121" i="6"/>
  <c r="O121" i="6" s="1"/>
  <c r="I117" i="6"/>
  <c r="O117" i="6" s="1"/>
  <c r="O113" i="6"/>
  <c r="I113" i="6"/>
  <c r="I109" i="6"/>
  <c r="O109" i="6" s="1"/>
  <c r="I105" i="6"/>
  <c r="O105" i="6" s="1"/>
  <c r="I101" i="6"/>
  <c r="O101" i="6" s="1"/>
  <c r="I96" i="6"/>
  <c r="O96" i="6" s="1"/>
  <c r="O92" i="6"/>
  <c r="I92" i="6"/>
  <c r="I88" i="6"/>
  <c r="O88" i="6" s="1"/>
  <c r="I84" i="6"/>
  <c r="O84" i="6" s="1"/>
  <c r="I80" i="6"/>
  <c r="O80" i="6" s="1"/>
  <c r="O76" i="6"/>
  <c r="I76" i="6"/>
  <c r="I75" i="6" s="1"/>
  <c r="I71" i="6"/>
  <c r="O71" i="6" s="1"/>
  <c r="I67" i="6"/>
  <c r="O67" i="6" s="1"/>
  <c r="I63" i="6"/>
  <c r="O63" i="6" s="1"/>
  <c r="I59" i="6"/>
  <c r="O59" i="6" s="1"/>
  <c r="I55" i="6"/>
  <c r="O55" i="6" s="1"/>
  <c r="I51" i="6"/>
  <c r="O51" i="6" s="1"/>
  <c r="O47" i="6"/>
  <c r="I47" i="6"/>
  <c r="I43" i="6"/>
  <c r="I42" i="6" s="1"/>
  <c r="I25" i="6"/>
  <c r="O38" i="6"/>
  <c r="I38" i="6"/>
  <c r="O34" i="6"/>
  <c r="I34" i="6"/>
  <c r="I30" i="6"/>
  <c r="O30" i="6" s="1"/>
  <c r="O26" i="6"/>
  <c r="I26" i="6"/>
  <c r="I21" i="6"/>
  <c r="O21" i="6" s="1"/>
  <c r="I17" i="6"/>
  <c r="O17" i="6" s="1"/>
  <c r="I13" i="6"/>
  <c r="O13" i="6" s="1"/>
  <c r="O9" i="6"/>
  <c r="I9" i="6"/>
  <c r="I83" i="5"/>
  <c r="I104" i="5"/>
  <c r="O104" i="5" s="1"/>
  <c r="O100" i="5"/>
  <c r="I100" i="5"/>
  <c r="I96" i="5"/>
  <c r="O96" i="5" s="1"/>
  <c r="I92" i="5"/>
  <c r="O92" i="5" s="1"/>
  <c r="I88" i="5"/>
  <c r="O88" i="5" s="1"/>
  <c r="I84" i="5"/>
  <c r="O84" i="5" s="1"/>
  <c r="O79" i="5"/>
  <c r="I79" i="5"/>
  <c r="I75" i="5"/>
  <c r="O75" i="5" s="1"/>
  <c r="I70" i="5"/>
  <c r="O70" i="5" s="1"/>
  <c r="I66" i="5"/>
  <c r="O66" i="5" s="1"/>
  <c r="O62" i="5"/>
  <c r="I62" i="5"/>
  <c r="I58" i="5"/>
  <c r="O58" i="5" s="1"/>
  <c r="I54" i="5"/>
  <c r="O54" i="5" s="1"/>
  <c r="I50" i="5"/>
  <c r="O50" i="5" s="1"/>
  <c r="I46" i="5"/>
  <c r="I45" i="5" s="1"/>
  <c r="O41" i="5"/>
  <c r="I41" i="5"/>
  <c r="I37" i="5"/>
  <c r="O37" i="5" s="1"/>
  <c r="I33" i="5"/>
  <c r="O33" i="5" s="1"/>
  <c r="I29" i="5"/>
  <c r="O29" i="5" s="1"/>
  <c r="O25" i="5"/>
  <c r="I25" i="5"/>
  <c r="O21" i="5"/>
  <c r="I21" i="5"/>
  <c r="I17" i="5"/>
  <c r="O17" i="5" s="1"/>
  <c r="O13" i="5"/>
  <c r="I13" i="5"/>
  <c r="O9" i="5"/>
  <c r="I9" i="5"/>
  <c r="I9" i="4"/>
  <c r="I8" i="4" s="1"/>
  <c r="I3" i="4" s="1"/>
  <c r="C12" i="11" s="1"/>
  <c r="I189" i="3"/>
  <c r="O189" i="3" s="1"/>
  <c r="I185" i="3"/>
  <c r="O185" i="3" s="1"/>
  <c r="O181" i="3"/>
  <c r="I181" i="3"/>
  <c r="O177" i="3"/>
  <c r="I177" i="3"/>
  <c r="I173" i="3"/>
  <c r="O173" i="3" s="1"/>
  <c r="O169" i="3"/>
  <c r="I169" i="3"/>
  <c r="O165" i="3"/>
  <c r="I165" i="3"/>
  <c r="I161" i="3"/>
  <c r="O161" i="3" s="1"/>
  <c r="I157" i="3"/>
  <c r="O157" i="3" s="1"/>
  <c r="I153" i="3"/>
  <c r="O153" i="3" s="1"/>
  <c r="I149" i="3"/>
  <c r="O149" i="3" s="1"/>
  <c r="I145" i="3"/>
  <c r="O145" i="3" s="1"/>
  <c r="I99" i="3"/>
  <c r="O140" i="3"/>
  <c r="I140" i="3"/>
  <c r="I136" i="3"/>
  <c r="O136" i="3" s="1"/>
  <c r="I132" i="3"/>
  <c r="O132" i="3" s="1"/>
  <c r="I128" i="3"/>
  <c r="O128" i="3" s="1"/>
  <c r="I124" i="3"/>
  <c r="O124" i="3" s="1"/>
  <c r="I120" i="3"/>
  <c r="O120" i="3" s="1"/>
  <c r="O116" i="3"/>
  <c r="I116" i="3"/>
  <c r="O112" i="3"/>
  <c r="I112" i="3"/>
  <c r="I108" i="3"/>
  <c r="O108" i="3" s="1"/>
  <c r="I104" i="3"/>
  <c r="O104" i="3" s="1"/>
  <c r="O100" i="3"/>
  <c r="I100" i="3"/>
  <c r="I94" i="3"/>
  <c r="I95" i="3"/>
  <c r="O95" i="3" s="1"/>
  <c r="I90" i="3"/>
  <c r="O90" i="3" s="1"/>
  <c r="I86" i="3"/>
  <c r="O86" i="3" s="1"/>
  <c r="I82" i="3"/>
  <c r="O82" i="3" s="1"/>
  <c r="O78" i="3"/>
  <c r="I78" i="3"/>
  <c r="O74" i="3"/>
  <c r="I74" i="3"/>
  <c r="I70" i="3"/>
  <c r="O70" i="3" s="1"/>
  <c r="I66" i="3"/>
  <c r="O66" i="3" s="1"/>
  <c r="O62" i="3"/>
  <c r="I62" i="3"/>
  <c r="I58" i="3"/>
  <c r="O58" i="3" s="1"/>
  <c r="I54" i="3"/>
  <c r="O54" i="3" s="1"/>
  <c r="I50" i="3"/>
  <c r="O50" i="3" s="1"/>
  <c r="I46" i="3"/>
  <c r="O46" i="3" s="1"/>
  <c r="I42" i="3"/>
  <c r="O42" i="3" s="1"/>
  <c r="O38" i="3"/>
  <c r="I38" i="3"/>
  <c r="O34" i="3"/>
  <c r="I34" i="3"/>
  <c r="I30" i="3"/>
  <c r="O30" i="3" s="1"/>
  <c r="I26" i="3"/>
  <c r="O26" i="3" s="1"/>
  <c r="O22" i="3"/>
  <c r="I22" i="3"/>
  <c r="I17" i="3"/>
  <c r="O17" i="3" s="1"/>
  <c r="O13" i="3"/>
  <c r="I13" i="3"/>
  <c r="O9" i="3"/>
  <c r="I9" i="3"/>
  <c r="I8" i="3" s="1"/>
  <c r="I303" i="2"/>
  <c r="O303" i="2" s="1"/>
  <c r="I299" i="2"/>
  <c r="O299" i="2" s="1"/>
  <c r="I295" i="2"/>
  <c r="O295" i="2" s="1"/>
  <c r="I291" i="2"/>
  <c r="O291" i="2" s="1"/>
  <c r="O287" i="2"/>
  <c r="I287" i="2"/>
  <c r="I283" i="2"/>
  <c r="O283" i="2" s="1"/>
  <c r="I279" i="2"/>
  <c r="O279" i="2" s="1"/>
  <c r="O275" i="2"/>
  <c r="I275" i="2"/>
  <c r="O271" i="2"/>
  <c r="I271" i="2"/>
  <c r="I267" i="2"/>
  <c r="O267" i="2" s="1"/>
  <c r="I263" i="2"/>
  <c r="O263" i="2" s="1"/>
  <c r="I259" i="2"/>
  <c r="O259" i="2" s="1"/>
  <c r="I255" i="2"/>
  <c r="O255" i="2" s="1"/>
  <c r="I251" i="2"/>
  <c r="O251" i="2" s="1"/>
  <c r="O247" i="2"/>
  <c r="I247" i="2"/>
  <c r="I243" i="2"/>
  <c r="O243" i="2" s="1"/>
  <c r="I239" i="2"/>
  <c r="O239" i="2" s="1"/>
  <c r="O235" i="2"/>
  <c r="I235" i="2"/>
  <c r="O231" i="2"/>
  <c r="I231" i="2"/>
  <c r="I227" i="2"/>
  <c r="O227" i="2" s="1"/>
  <c r="I223" i="2"/>
  <c r="O223" i="2" s="1"/>
  <c r="I219" i="2"/>
  <c r="O219" i="2" s="1"/>
  <c r="I215" i="2"/>
  <c r="O215" i="2" s="1"/>
  <c r="I211" i="2"/>
  <c r="O211" i="2" s="1"/>
  <c r="O207" i="2"/>
  <c r="I207" i="2"/>
  <c r="I203" i="2"/>
  <c r="O203" i="2" s="1"/>
  <c r="I199" i="2"/>
  <c r="O199" i="2" s="1"/>
  <c r="I177" i="2"/>
  <c r="I194" i="2"/>
  <c r="O194" i="2" s="1"/>
  <c r="I190" i="2"/>
  <c r="O190" i="2" s="1"/>
  <c r="I186" i="2"/>
  <c r="O186" i="2" s="1"/>
  <c r="O182" i="2"/>
  <c r="I182" i="2"/>
  <c r="O178" i="2"/>
  <c r="I178" i="2"/>
  <c r="I173" i="2"/>
  <c r="O173" i="2" s="1"/>
  <c r="O169" i="2"/>
  <c r="I169" i="2"/>
  <c r="I165" i="2"/>
  <c r="O165" i="2" s="1"/>
  <c r="I161" i="2"/>
  <c r="O161" i="2" s="1"/>
  <c r="O157" i="2"/>
  <c r="I157" i="2"/>
  <c r="O153" i="2"/>
  <c r="I153" i="2"/>
  <c r="I149" i="2"/>
  <c r="O149" i="2" s="1"/>
  <c r="I145" i="2"/>
  <c r="O145" i="2" s="1"/>
  <c r="I141" i="2"/>
  <c r="O141" i="2" s="1"/>
  <c r="I137" i="2"/>
  <c r="O137" i="2" s="1"/>
  <c r="O133" i="2"/>
  <c r="I133" i="2"/>
  <c r="I128" i="2" s="1"/>
  <c r="O129" i="2"/>
  <c r="I129" i="2"/>
  <c r="I124" i="2"/>
  <c r="O124" i="2" s="1"/>
  <c r="I120" i="2"/>
  <c r="I119" i="2" s="1"/>
  <c r="O115" i="2"/>
  <c r="I115" i="2"/>
  <c r="I111" i="2"/>
  <c r="I110" i="2" s="1"/>
  <c r="O106" i="2"/>
  <c r="I106" i="2"/>
  <c r="O102" i="2"/>
  <c r="I102" i="2"/>
  <c r="I98" i="2"/>
  <c r="O98" i="2" s="1"/>
  <c r="I94" i="2"/>
  <c r="O94" i="2" s="1"/>
  <c r="O90" i="2"/>
  <c r="I90" i="2"/>
  <c r="I86" i="2"/>
  <c r="O86" i="2" s="1"/>
  <c r="I82" i="2"/>
  <c r="O82" i="2" s="1"/>
  <c r="I78" i="2"/>
  <c r="O78" i="2" s="1"/>
  <c r="I74" i="2"/>
  <c r="O74" i="2" s="1"/>
  <c r="I70" i="2"/>
  <c r="O70" i="2" s="1"/>
  <c r="O66" i="2"/>
  <c r="I66" i="2"/>
  <c r="O62" i="2"/>
  <c r="I62" i="2"/>
  <c r="I58" i="2"/>
  <c r="O58" i="2" s="1"/>
  <c r="I54" i="2"/>
  <c r="O54" i="2" s="1"/>
  <c r="O50" i="2"/>
  <c r="I50" i="2"/>
  <c r="I46" i="2"/>
  <c r="O46" i="2" s="1"/>
  <c r="I42" i="2"/>
  <c r="O42" i="2" s="1"/>
  <c r="I38" i="2"/>
  <c r="O38" i="2" s="1"/>
  <c r="I34" i="2"/>
  <c r="O34" i="2" s="1"/>
  <c r="I30" i="2"/>
  <c r="O30" i="2" s="1"/>
  <c r="I25" i="2"/>
  <c r="O25" i="2" s="1"/>
  <c r="I21" i="2"/>
  <c r="O21" i="2" s="1"/>
  <c r="I17" i="2"/>
  <c r="O17" i="2" s="1"/>
  <c r="O13" i="2"/>
  <c r="I13" i="2"/>
  <c r="I9" i="2"/>
  <c r="O9" i="2" s="1"/>
  <c r="D18" i="11" l="1"/>
  <c r="I8" i="10"/>
  <c r="I3" i="10" s="1"/>
  <c r="C18" i="11" s="1"/>
  <c r="E18" i="11" s="1"/>
  <c r="D11" i="11"/>
  <c r="E12" i="11"/>
  <c r="I3" i="7"/>
  <c r="C15" i="11" s="1"/>
  <c r="I144" i="3"/>
  <c r="I74" i="5"/>
  <c r="I109" i="8"/>
  <c r="O43" i="6"/>
  <c r="D14" i="11" s="1"/>
  <c r="I29" i="2"/>
  <c r="O9" i="4"/>
  <c r="D12" i="11" s="1"/>
  <c r="O111" i="2"/>
  <c r="D10" i="11" s="1"/>
  <c r="O46" i="5"/>
  <c r="D13" i="11" s="1"/>
  <c r="O35" i="7"/>
  <c r="I198" i="2"/>
  <c r="I8" i="5"/>
  <c r="I8" i="6"/>
  <c r="I100" i="6"/>
  <c r="O26" i="9"/>
  <c r="D17" i="11" s="1"/>
  <c r="E17" i="11" s="1"/>
  <c r="O159" i="6"/>
  <c r="I8" i="2"/>
  <c r="O193" i="6"/>
  <c r="O120" i="2"/>
  <c r="O18" i="7"/>
  <c r="D15" i="11" s="1"/>
  <c r="I21" i="3"/>
  <c r="I3" i="3" s="1"/>
  <c r="C11" i="11" s="1"/>
  <c r="E11" i="11" s="1"/>
  <c r="O25" i="8"/>
  <c r="D16" i="11" s="1"/>
  <c r="O105" i="8"/>
  <c r="I62" i="8"/>
  <c r="I3" i="8" s="1"/>
  <c r="C16" i="11" s="1"/>
  <c r="E16" i="11" s="1"/>
  <c r="E15" i="11" l="1"/>
  <c r="I3" i="6"/>
  <c r="C14" i="11" s="1"/>
  <c r="E14" i="11" s="1"/>
  <c r="I3" i="2"/>
  <c r="C10" i="11" s="1"/>
  <c r="I3" i="5"/>
  <c r="C13" i="11" s="1"/>
  <c r="E13" i="11" s="1"/>
  <c r="C6" i="11" l="1"/>
  <c r="E10" i="11"/>
  <c r="C7" i="11" s="1"/>
</calcChain>
</file>

<file path=xl/sharedStrings.xml><?xml version="1.0" encoding="utf-8"?>
<sst xmlns="http://schemas.openxmlformats.org/spreadsheetml/2006/main" count="3555" uniqueCount="910">
  <si>
    <t>EstiCon</t>
  </si>
  <si>
    <t>Firma:</t>
  </si>
  <si>
    <t>Rekapitulace ceny</t>
  </si>
  <si>
    <t>Stavba: 3149 - III/00325 Jažlovice + most ev.č. 00325-2 - CISTOPIS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</si>
  <si>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</si>
  <si>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</si>
  <si>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</si>
  <si>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</si>
  <si>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</si>
  <si>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</si>
  <si>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</si>
  <si>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</si>
  <si>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Komunikace od km 0,00750 do km 1,69781</t>
  </si>
  <si>
    <t>SO 102</t>
  </si>
  <si>
    <t>Komunikace u mostu ev. č. 00325-2</t>
  </si>
  <si>
    <t>SO 180</t>
  </si>
  <si>
    <t>Přechodné dopravní značení (DIO)</t>
  </si>
  <si>
    <t>SO 200</t>
  </si>
  <si>
    <t>Demolice mostu</t>
  </si>
  <si>
    <t>SO 201</t>
  </si>
  <si>
    <t>Most přes potok</t>
  </si>
  <si>
    <t>SO 301</t>
  </si>
  <si>
    <t>Provizorní přeložka vodovodu</t>
  </si>
  <si>
    <t>SO 302</t>
  </si>
  <si>
    <t>Přeložka vodovodu</t>
  </si>
  <si>
    <t>SO 801</t>
  </si>
  <si>
    <t>Náhradní výsadba</t>
  </si>
  <si>
    <t>VRN</t>
  </si>
  <si>
    <t>Vedjelší rozpočtové náklady</t>
  </si>
  <si>
    <t>Soupis prací objektu</t>
  </si>
  <si>
    <t>S</t>
  </si>
  <si>
    <t>Stavba:</t>
  </si>
  <si>
    <t>3149</t>
  </si>
  <si>
    <t>III/00325 Jažlovice + most ev.č. 00325-2 - CISTOPIS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</si>
  <si>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</si>
  <si>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</si>
  <si>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</si>
  <si>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</si>
  <si>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</si>
  <si>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</si>
  <si>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</si>
  <si>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</si>
  <si>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</si>
  <si>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</si>
  <si>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</si>
  <si>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</si>
  <si>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</si>
  <si>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</si>
  <si>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</si>
  <si>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</si>
  <si>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</si>
  <si>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</si>
  <si>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</si>
  <si>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</si>
  <si>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</si>
  <si>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OTSKP ~ 2025</t>
  </si>
  <si>
    <t>PP</t>
  </si>
  <si>
    <t>VV</t>
  </si>
  <si>
    <t>pol. 11313 - vybouraný asfaltový materiál (kusový, z rozjedzů cest) bez PAU 5 "m3" * 2,4 "t/m3" = 12,00 [A]</t>
  </si>
  <si>
    <t>TS</t>
  </si>
  <si>
    <t>Položka zahrnuje:
- veškeré poplatky provozovateli skládky související s uložením odpadu na skládce.
Položka nezahrnuje:
- x</t>
  </si>
  <si>
    <t>R1</t>
  </si>
  <si>
    <t>ULOŽENÍ ODPADU ZE STAVBY NA SKLÁDKU S OPRÁVNĚNÍM K OPĚTOVNÉMU VYUŽITÍ - RECYKLAČNÍ STŘEDISKO</t>
  </si>
  <si>
    <t>17 01 01 - BETON z vybouraných konstrukcí
17 09 04 - Směsné stavební a demoliční odpady</t>
  </si>
  <si>
    <t>pol. č. 113524 - odstranění obrub 72"m"*0,04"m2"*2,4"t/m3" = 6,91 [A]_x000D_
pol. č. 96715 - vybouraný beton 3,08 "m3" * 2,4 "t/m3" = 7,39 [B]_x000D_
pol. č. 96687 - uliční vpusti 13"ks"*0,35 "m3"* 2,4 "t/m3" = 10,92 [C]_x000D_
Celkové množství = 25,22</t>
  </si>
  <si>
    <t>R2</t>
  </si>
  <si>
    <t>nepotřebný výkopek - zemina, drny, kamení - nevhodný materiál pro další použí na
této stavbě._x000D_
17 05 04 - Zemina a kamení neuvedené pod číslem 17 05 03</t>
  </si>
  <si>
    <t>pol. č. 11332 - vybouraný podklad z kameniva 2903,20"m3"*2,0"t/m3" = 5806,40 [A]_x000D_
pol. č. 12273 - odkopávky bez násypu/zásypu (282,750 "m3" - 46,100 "m3")*2,0"t/m3" = 473,30 [B]_x000D_
pol. č. 12931 - zemina z čištění příkopů 827"m"*0,1"m3"*2,0"t/m3" = 165,40 [C]_x000D_
pol. č. 12996 - zemina z čištění propustků 125"m"*0,1"m2"*2,0"t/m3" = 25,00 [D]_x000D_
pol. č. 13173 - hloubení jam 16"m3" * 2,0 "t/m3" = 32,00 [E]_x000D_
Celkové množství = 6502,10</t>
  </si>
  <si>
    <t>014132</t>
  </si>
  <si>
    <t>POPLATKY ZA SKLÁDKU TYP S-NO (NEBEZPEČNÝ ODPAD)</t>
  </si>
  <si>
    <t>POZN.: Nelze uplatnit povinný odkup vyfrézovaného materiálu zhotovitelem! Materiál se zatříděním ZAS-T3 a ZAS-T4 je nebezpečným odpadem!</t>
  </si>
  <si>
    <t>pol. č. 11372 - frézování tl. 55 mm (km 1,265-km 1,695) ZAS-T3 2983,063 "m2" * 0,055 "m"*2,4"t/m3" = 393,76 [A]</t>
  </si>
  <si>
    <t>015190</t>
  </si>
  <si>
    <t>POPLATKY ZA LIKVIDACI ODPADŮ NEKONTAMINOVANÝCH - 17 02 03  PLASTY</t>
  </si>
  <si>
    <t>směrové sloupky a balisety</t>
  </si>
  <si>
    <t>pol. č. 912283 - směrové sloupky 12"ks"*1,5"kg"/1000 = 0,02 [A]_x000D_
pol. č. 912283 - balisety 23"ks"*2"kg"/1000 = 0,05 [B]_x000D_
pol. č. 969234 - bourání potrubí 28"m" * 0,01 "t/m" = 0,28 [C]_x000D_
Celkové množství = 0,35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</si>
  <si>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</si>
  <si>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</si>
  <si>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</si>
  <si>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11120</t>
  </si>
  <si>
    <t>ODSTRANĚNÍ KŘOVIN</t>
  </si>
  <si>
    <t>M2</t>
  </si>
  <si>
    <t>Vypočteno ze situace.
vč. likvidace dřevní hmoty
POZN.: Zhotovitel bude nakládat s odpadem, který vznikl v této položce v souladu s podmínkami uvedenými ve Směrnicích zadavatele
(R-Sm-16, R-Sm-42)</t>
  </si>
  <si>
    <t>600"m2" = 600,00 [A]</t>
  </si>
  <si>
    <t>Položka zahrnuje:
- odstranění křovin a stromů do průměru 100 mm
- dopravu dřevin bez ohledu na vzdálenost
- spálení na hromadách nebo štěpkování
Položka nezahrnuje:
- x</t>
  </si>
  <si>
    <t>11313</t>
  </si>
  <si>
    <t>ODSTRANĚNÍ KRYTU ZPEVNĚNÝCH PLOCH S ASFALTOVÝM POJIVEM</t>
  </si>
  <si>
    <t>M3</t>
  </si>
  <si>
    <t>vč. odvozu a uložení na trvalou skládku</t>
  </si>
  <si>
    <t>vybourání asfaltových vrstev v rozjezdech cest bez PAU 50 "m2" * 0,1 "m" = 5,00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</si>
  <si>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</si>
  <si>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</si>
  <si>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</si>
  <si>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vč. odvozu a uložení na recyklační středisko
Objem sanace uvažován jako 20% z celkové plochy v tl. 200 mm. _x000D_
Z položky sanace bude čerpáno po odsouhlasení TDS a investorem.</t>
  </si>
  <si>
    <t>km 0,000 - km 0,630, vč. sjezdů, tl. 0,155 m 6251,761 "m2" * 0,155 "m" = 969,02 [A]_x000D_
km 0,630 - km 1,265,vč. sjezdů, tl. 0,115 m 5167,771 "m2" * 0,115 "m" = 594,29 [B]_x000D_
km 1,265 - km 1,695,vč. sjezdů, tl. 0,235 m 3211,569 "m2" * 0,235 "m" = 754,72 [F]_x000D_
odkop pro sanaci tl. 0,200 m 585,24 "m3" = 585,24 [E]_x000D_
Celkové množství = 2903,27</t>
  </si>
  <si>
    <t>11352</t>
  </si>
  <si>
    <t>ODSTRANĚNÍ CHODNÍKOVÝCH A SILNIČNÍCH OBRUBNÍKŮ BETONOVÝCH</t>
  </si>
  <si>
    <t>M</t>
  </si>
  <si>
    <t>Výměna poškozených obrubníků. počítáno 5% z celkové délky stávajících obrub._x000D_
Z položky bude čerpáno po odsouhlasení investorem.
vč. odvozu a uložení na recyklační středisko_x000D_
POZN.: Zhotovitel bude nakládat s odpadem, který vznikl v této položce v souladu s podmínkami uvedenými ve Směrnicích Zadavatele_x000D_
(R-Sm-16, R-Sm-42)</t>
  </si>
  <si>
    <t>výměna obrub 72 "m" = 72,00 [A]</t>
  </si>
  <si>
    <t>11372</t>
  </si>
  <si>
    <t>FRÉZOVÁNÍ ZPEVNĚNÝCH PLOCH ASFALTOVÝCH</t>
  </si>
  <si>
    <t>vč. odvozu a uskladnění
POZN.: podléhá povinnému odkupu dle aktuální směrnice Zadavatele č. R-Sm-16_x000D_
POZN.: Povinný odkup vyfrézovaného materiálu se zatříděním ZAS-T1 a ZAS-T2 zhotovitelem! Materiál není odpadem!_x000D_
POZN.: Pro zatřídění ZAS-T3 a ZAS-T4 nelze uplatnit povinný odkup vyfrézovaného materiálu zhotovitelem! Materiál je nebezpečným odpadem!</t>
  </si>
  <si>
    <t>Frézování tl. 105 mm (km 0,0 - km 0,630, vč. sjezdů) ZAS-T1 5967,504 "m2" * 0,105 "m" = 626,59 [A]_x000D_
Frézování tl. 90 mm (km 0,0 - km 0,630, vč. sjezdů) ZAS-T2 6012,624 "m2" * 0,09 "m" = 541,14 [B]_x000D_
Frézování tl. 235 mm (km 0,630 - km 1,265, vč. sjezdů) ZAS-T1 4916,198 "m2" * 0,235 "m" = 1155,31 [C]_x000D_
Frézování tl. 60 mm (km 1,265 - km 1,695, vč. sjezdů) ZAS-T1 2959,784 "m2" * 0,06 "m" = 177,59 [D]_x000D_
Frézování tl. 55 mm (km 1,265 - km 1,695, vč. sjezdů) ZAS-T3 2983,063 "m2" * 0,055 "m" = 164,07 [E]_x000D_
Frézování částí krtyu mezi fázemi prováděnými po polovinách ZAS-T1 1695 "m" * 0,1"m"*0,04"m" = 6,78 [F]_x000D_
Celkové množství = 2671,48</t>
  </si>
  <si>
    <t>12110</t>
  </si>
  <si>
    <t>SEJMUTÍ ORNICE NEBO LESNÍ PŮDY</t>
  </si>
  <si>
    <t>Vypočteno z příčných řezů.
vč. odvozu na meziskládku dle dispozic zhotovitele</t>
  </si>
  <si>
    <t>sejmutí humózní vrstvy v tloušťce 0,15 m 125 "m2" * 0,15 "m" = 18,75 [A]</t>
  </si>
  <si>
    <t>Položka zahrnuje:
- sejmutí ornice bez ohledu na tloušťku vrstvy
-  její vodorovnou dopravu
Položka nezahrnuje:
- uložení na trvalou skládku</t>
  </si>
  <si>
    <t>12273</t>
  </si>
  <si>
    <t>ODKOPÁVKY A PROKOPÁVKY OBECNÉ TŘ. I</t>
  </si>
  <si>
    <t>Vypočteno z příčných řezů. 
vč. odvozu na recyklační středisko
POZN.: Možnost použití vytěžených materiálů zpět do konstrukce posoudí odpovědný geotechnik v průběhu provádění stavební činnosti dle konkrétních podmínek na stavbě.</t>
  </si>
  <si>
    <t>silnice 40,74 "m3"+65,7 "m3"+115,86 "m3" = 222,30 [A]_x000D_
odvodnění 46,8 "m3" = 46,80 [B]_x000D_
nové vpusti 7,8 "m3" = 7,80 [C]_x000D_
obnova vpustí 5,85 "m3" = 5,85 [D]_x000D_
Celkové množství = 282,75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</si>
  <si>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</si>
  <si>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</si>
  <si>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</si>
  <si>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vč. dovozu z meziskládky dle dispozic zhotovitele
POZN.: Předpoklad využití 100% sejmuté humózní vrstvy</t>
  </si>
  <si>
    <t>z mezideponie do násypů a zásypů 46,1 "m3" = 46,10 [A]_x000D_
z mezideponie na rozprostření ornice 18,75 "m3" = 18,75 [B]_x000D_
Celkové množství = 64,85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</si>
  <si>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</si>
  <si>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</si>
  <si>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</si>
  <si>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Vypočteno ze situace._x000D_
vč. odvozu a uložení na recyklační středisko dle dispozic zhotovitele.</t>
  </si>
  <si>
    <t>rozsah čištění 0,1 m3/m 827 "m" = 827,00 [A]</t>
  </si>
  <si>
    <t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</si>
  <si>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12996</t>
  </si>
  <si>
    <t>ČIŠTĚNÍ POTRUBÍ DN DO 800MM</t>
  </si>
  <si>
    <t>Čištění propustků pod vjezdy. 
vč. odvozu a uložení na recyklační středisko dle dispozic zhotovitele.</t>
  </si>
  <si>
    <t>125 "m" = 125,00 [A]</t>
  </si>
  <si>
    <t>13173</t>
  </si>
  <si>
    <t>HLOUBENÍ JAM ZAPAŽ I NEPAŽ TŘ. I</t>
  </si>
  <si>
    <t>Vypočteno ze situace.
vč. odvozu na recyklační středisko
POZN.: Možnost použití vytěžených materiálů zpět do konstrukce posoudí odpovědný geotechnik v průběhu provádění stavební činnosti dle konkrétních podmínek na stavbě.</t>
  </si>
  <si>
    <t>vsakovací jámy 2 "m" * 2 "m" * 2 "m" * 2 "ks" = 16,00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</si>
  <si>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</si>
  <si>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</si>
  <si>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</si>
  <si>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na skládku - odkopávky bez násypu/zásypu 282,750 "m3" - 46,100 "m3" = 236,65 [A]_x000D_
na skládku - zemina z čištění příkopů 827 "m" * 0,1 "m2" = 82,70 [B]_x000D_
na skládku - zemina z čištění propustků 125 "m" * 0,1 "m2" = 12,50 [C]_x000D_
na skládku - hloubení jam 16 "m3" = 16,00 [D]_x000D_
na mezideponii - ornice 18,75 "m3" = 18,75 [E]_x000D_
Celkové množství = 366,60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</si>
  <si>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</si>
  <si>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</si>
  <si>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</si>
  <si>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Vypočteno ze situace a PR_x000D_
Předpoklad 100% nakupovaný materiál
POZN.: Možnost použití vytěžených materiálů zpět do zásypů posoudí odpovědný geotechnik v průběhu provádění stavební činnosti dle konkrétních podmínek na stavbě._x000D_
Bude čerpáno po odsouhlasení TDS a investora.</t>
  </si>
  <si>
    <t>Nenamrzavý materiál vhodný do násypu, D=100% PS (40,67+36,1)"m3" = 76,77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</si>
  <si>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</si>
  <si>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</si>
  <si>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</si>
  <si>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Vypočteno ze situace._x000D_
vytříděný materiál z odkopávek/hloubení</t>
  </si>
  <si>
    <t>odvodnění 35,57 "m3" = 35,57 [A]_x000D_
vpusti 10,53 "m3" = 10,53 [B]_x000D_
Celkové množství = 46,10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</si>
  <si>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</si>
  <si>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</si>
  <si>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</si>
  <si>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Vypočteno ze situace a PR_x000D_
Předpoklad 100% nakupovaný materiál (štěrkopísek)</t>
  </si>
  <si>
    <t>přípojky podsyp 2,34 "m3" = 2,34 [A]_x000D_
vpusti podsyp 2,7 "m3" = 2,70 [B]_x000D_
přípojky obsyp 8,89 "m3" = 8,89 [C]_x000D_
Mezisoučet = 13,93 [D]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</si>
  <si>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</si>
  <si>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</si>
  <si>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</si>
  <si>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Úsek 0-0,63 vypočten ze situace. Úsek 0,63-1,695 vypočten z PR.</t>
  </si>
  <si>
    <t>km 0-0,63 - m2 6251,76 "m2" = 6251,76 [A]_x000D_
km 0,63-1,695- m2 8379,34 "m2" = 8379,34 [B]_x000D_
Celkové množství = 14631,10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</si>
  <si>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</si>
  <si>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</si>
  <si>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</si>
  <si>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Vypočteno ze situace.</t>
  </si>
  <si>
    <t>příprava plochy pro ohumusování (svahování, vyrovnání) 125 "m2" = 125,00 [A]</t>
  </si>
  <si>
    <t>Položka zahrnuje:
-  úpravu pláně včetně vyrovnání výškových rozdílů
Položka nezahrnuje:
- x</t>
  </si>
  <si>
    <t>18220</t>
  </si>
  <si>
    <t>ROZPROSTŘENÍ ORNICE VE SVAHU</t>
  </si>
  <si>
    <t>převažující svah - přilehlé plochy, příkopy</t>
  </si>
  <si>
    <t>Vrstva pro zatravnění tl. 0,15 m 125 "m2" * 0,15 "m" = 18,75 [A]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</si>
  <si>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</si>
  <si>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</si>
  <si>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</si>
  <si>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Vrstva pro zatravnění tl. 0,1 m 125 = 125,00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</si>
  <si>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</si>
  <si>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</si>
  <si>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</si>
  <si>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Péče o zatravněné plochy do předání správci.</t>
  </si>
  <si>
    <t>125 = 125,00 [A]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</si>
  <si>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</si>
  <si>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</si>
  <si>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</si>
  <si>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21450</t>
  </si>
  <si>
    <t>SANAČNÍ VRSTVY Z KAMENIVA</t>
  </si>
  <si>
    <t>fr. 16/32</t>
  </si>
  <si>
    <t>vsakovací jáma 2 "m" * 2 "m" * 2 "m" * 2 "ks" = 16,00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</si>
  <si>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</si>
  <si>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</t>
  </si>
  <si>
    <t>SEPARAČNÍ GEOTEXTILIE</t>
  </si>
  <si>
    <t>Netkaná geotextilie 200 g/m2</t>
  </si>
  <si>
    <t>vsakovací jáma 5*(2"m"*2"m")*2"ks" = 40,00 [A]_x000D_
sanace ŠDA 2926,22 "m" = 2926,22 [B]_x000D_
Mezisoučet = 2966,22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</si>
  <si>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</si>
  <si>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4</t>
  </si>
  <si>
    <t>Vodorovné konstrukce</t>
  </si>
  <si>
    <t>45131A</t>
  </si>
  <si>
    <t>PODKLADNÍ A VÝPLŇOVÉ VRSTVY Z PROSTÉHO BETONU C20/25</t>
  </si>
  <si>
    <t>Vypočteno ze situace a PR._x000D_
Podklad pod dlažbu z lomového kamene tl. 100 mm</t>
  </si>
  <si>
    <t>8"m2"*0,1"m" = 0,80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</si>
  <si>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</si>
  <si>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</si>
  <si>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</si>
  <si>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Odláždění vtoku propustku lomovým kamenem.</t>
  </si>
  <si>
    <t>8"m2"*0,2"m" = 1,60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</si>
  <si>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</si>
  <si>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</si>
  <si>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</si>
  <si>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56140G</t>
  </si>
  <si>
    <t>SMĚSI Z KAMENIVA STMELENÉ CEMENTEM  SC C 8/10</t>
  </si>
  <si>
    <t>SC C8/10, tl. min. 180 mm_x000D_
km 0-0,63 vypočteno se situace. km 0,63-1,695 vypočteno z PR._x000D_
vč. vyrovnávek příčného sklonu vozovky</t>
  </si>
  <si>
    <t>km 0-0,63, vč. sjezdů 1102,58 "m3" = 1102,58 [A]_x000D_
km 0,63-1,695, vč. sjezdů 1529,75 "m3" = 1529,75 [B]_x000D_
Celkové množství = 2632,33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</si>
  <si>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</si>
  <si>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</si>
  <si>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</si>
  <si>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ŠDA 0/32 tl. min 200 mm_x000D_
Doplnění a sanace pod navrženou konstrukcí vozovky v místech nedosažení požadované únosnosti. Uvažováno 20% z celkové plochy. Z položky bude čerpáno po odsouhlasení TDS a investora.</t>
  </si>
  <si>
    <t>sanace 585,24 "m3" = 585,24 [A]_x000D_
Celkové množství = 585,24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</si>
  <si>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</si>
  <si>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56960</t>
  </si>
  <si>
    <t>ZPEVNĚNÍ KRAJNIC Z RECYKLOVANÉHO MATERIÁLU</t>
  </si>
  <si>
    <t>Vypočteno ze situace a příčných řezů.</t>
  </si>
  <si>
    <t>Recyklát 0/22 tl. 150 mm 1096,800 "m2" * 0,15 "m" = 164,52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</si>
  <si>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</si>
  <si>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572113</t>
  </si>
  <si>
    <t>INFILTRAČNÍ POSTŘIK Z EMULZE DO 0,5KG/M2</t>
  </si>
  <si>
    <t>PI-C v mn. 0,45 kg/m2_x000D_
Postřiky jsou uváděny v množství zbytkového pojiva po vyštěpení.</t>
  </si>
  <si>
    <t>vrstva pod ACP 22S 6012,624 "m2" + 7971,425 "m2" = 13984,05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</si>
  <si>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</si>
  <si>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</si>
  <si>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</si>
  <si>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>PS-CP v mn. 0,35 kg/m2_x000D_
Postřiky jsou uváděny v množství zbytkového pojiva po vyštěpení.</t>
  </si>
  <si>
    <t>1. vrstva pod SMA 11S MOD 7722,404 "m2" + 5924,64 "m2" = 13647,04 [A]_x000D_
2. vrstva pod ACL 16S MOD 7783,141 "m2" + 5967,504 "m2" = 13750,65 [B]_x000D_
Celkové množství = 27397,69</t>
  </si>
  <si>
    <t>574D06</t>
  </si>
  <si>
    <t>ASFALTOVÝ BETON PRO LOŽNÍ VRSTVY MODIFIK ACL 16+, 16S</t>
  </si>
  <si>
    <t>ACL 16S MOD, PMB 25/55-60 tl. 60 mm_x000D_
km 0-0,63 vypočteno se situace. km 0,63-1,695 vypočteno z PR_x000D_
POZN.: Fakturace bude probíhat na základě skutečnosti. Pro fakturaci bude provedeno přesné zaměření každé asfaltové vrstvy zvlášť (včetně tloušťky) v souladu s TKP 1.</t>
  </si>
  <si>
    <t>0-0,63, vč. sjezdů 5967,504 "m2" * 0,06 "m" = 358,05 [A]_x000D_
0,63-1,695, vč. sjezdů 7783,141 "m2" * 0,06 "m" = 466,99 [B]_x000D_
Celkové množství = 825,04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</si>
  <si>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</si>
  <si>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574E07</t>
  </si>
  <si>
    <t>ASFALTOVÝ BETON PRO PODKLADNÍ VRSTVY ACP 22+, 22S</t>
  </si>
  <si>
    <t>ACP 22S, 50/70 tl. 70 mm_x000D_
km 0-0,63 vypočteno se situace. km 0,63-1,695 vypočteno z PR_x000D_
POZN.: Fakturace bude probíhat na základě skutečnosti. Pro fakturaci bude provedeno přesné zaměření každé asfaltové vrstvy zvlášť (včetně tloušťky) v souladu s TKP 1.</t>
  </si>
  <si>
    <t>0-0,63, vč. sjezdů 6012,624 "m2" * 0,07 "m" = 420,88 [A]_x000D_
0,63-1,695, vč. sjezdů 7971,425 "m2" * 0,07 "m" = 558,00 [B]_x000D_
Celkové množství = 978,88</t>
  </si>
  <si>
    <t>574J04</t>
  </si>
  <si>
    <t>ASFALTOVÝ KOBEREC MASTIXOVÝ MODIFIK SMA 11S</t>
  </si>
  <si>
    <t>SMA 11S MOD, PMB 25/55-60 tl. 40 mm_x000D_
km 0-0,63 vypočteno se situace. km 0,63-1,695 vypočteno z PR_x000D_
POZN.: Fakturace bude probíhat na základě skutečnosti. Pro fakturaci bude provedeno přesné zaměření každé asfaltové vrstvy zvlášť (včetně tloušťky) v souladu s TKP 1.</t>
  </si>
  <si>
    <t>0-0,63, vč. sjezdů 5924,640 "m2" * 0,04 "m" = 236,99 [A]_x000D_
0,63-1,695, vč. sjezdů 7722,404 "m2" * 0,04 "m" = 308,90 [B]_x000D_
Celkové množství = 545,89</t>
  </si>
  <si>
    <t>576411</t>
  </si>
  <si>
    <t>POSYP KAMENIVEM OBALOVANÝM 2KG/M2</t>
  </si>
  <si>
    <t>posyp obrusné vrstvy SMA 11S fr. 2/4, v mn. 1,5 kg/m2 7722,404 "m2" + 5924,64 "m2" = 13647,04 [A]</t>
  </si>
  <si>
    <t>Položka zahrnuje:
- dodání obalovaného kameniva předepsané kvality a zrnitosti
- posyp předepsaným množstvím
Položka nezahrnuje:
- x</t>
  </si>
  <si>
    <t>587201</t>
  </si>
  <si>
    <t>PŘEDLÁŽDĚNÍ KRYTU Z VELKÝCH KOSTEK</t>
  </si>
  <si>
    <t>Předláždění dlažby pod mostem. Spáry budou vyplněny MC.</t>
  </si>
  <si>
    <t>78 "m2" = 78,00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</si>
  <si>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</si>
  <si>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587206</t>
  </si>
  <si>
    <t>PŘEDLÁŽDĚNÍ KRYTU Z BETONOVÝCH DLAŽDIC SE ZÁMKEM</t>
  </si>
  <si>
    <t>64 "m2" = 64,00 [A]</t>
  </si>
  <si>
    <t>58910</t>
  </si>
  <si>
    <t>VÝPLŇ SPAR ASFALTEM</t>
  </si>
  <si>
    <t>výplň po řezání podélných a příčných spar, fází DIO, podél obrub, říms, naváznosti dvou typů materiálů (dlažba/asfalt), okolo vpustí, poklopů, mříží, hrnců atd._x000D_
Vypočteno ze situace.</t>
  </si>
  <si>
    <t>4430,79 "m" = 4430,79 [A]</t>
  </si>
  <si>
    <t>Položka zahrnuje: 
- dodávku předepsaného materiálu
- vyčištění a výplň spar tímto materiálem
Položka nezahrnuje:
- x</t>
  </si>
  <si>
    <t>8</t>
  </si>
  <si>
    <t>Potrubí</t>
  </si>
  <si>
    <t>87434</t>
  </si>
  <si>
    <t>POTRUBÍ Z TRUB PLASTOVÝCH ODPADNÍCH DN DO 200MM</t>
  </si>
  <si>
    <t>Vypočteno ze situace._x000D_
Plastové kanalizační potrubí tř. min. SN 12 v profilu DN 200 vč. veškěrého spojovacího materiálu, kolen, atd.</t>
  </si>
  <si>
    <t>26 "m" = 26,00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</si>
  <si>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</si>
  <si>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</si>
  <si>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</si>
  <si>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KUS</t>
  </si>
  <si>
    <t>Vypočteno ze situace. Uliční vpusti prefabrikované betonové. S litinovou mříží třídy D400 a  záchytným košem na nečistoty,.</t>
  </si>
  <si>
    <t>nové 8 "ks" = 8,00 [A]_x000D_
obnova 10 "ks" = 10,00 [B]_x000D_
Celkové množství = 18,00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</si>
  <si>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</si>
  <si>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</si>
  <si>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</si>
  <si>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Výšková úprava poklopů šachet. Vypočteno ze situace.</t>
  </si>
  <si>
    <t>35 "ks" = 35,00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</si>
  <si>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</si>
  <si>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</si>
  <si>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</si>
  <si>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11 "ks" = 11,00 [A]</t>
  </si>
  <si>
    <t>89923</t>
  </si>
  <si>
    <t>VÝŠKOVÁ ÚPRAVA KRYCÍCH HRNCŮ</t>
  </si>
  <si>
    <t>8 "ks" = 8,00 [A]</t>
  </si>
  <si>
    <t>9</t>
  </si>
  <si>
    <t>Ostatní konstrukce a práce</t>
  </si>
  <si>
    <t>9113B1</t>
  </si>
  <si>
    <t>SVODIDLO OCEL SILNIČ JEDNOSTR, ÚROVEŇ ZADRŽ H1 -DODÁVKA A MONTÁŽ</t>
  </si>
  <si>
    <t>Vypočteno ze situace.
vč. výškových náběhů a napojení na jiný typ svodidla, které nejsou zahrnuty do délky</t>
  </si>
  <si>
    <t>výměna koncové části svodidla u okružní křižovtaky na začátku úseku 12 "m" = 12,00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</si>
  <si>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</t>
  </si>
  <si>
    <t>9113B3</t>
  </si>
  <si>
    <t>SVODIDLO OCEL SILNIČ JEDNOSTR, ÚROVEŇ ZADRŽ H1 - DEMONTÁŽ S PŘESUNEM</t>
  </si>
  <si>
    <t>vč. odvozu a likvidace
POZN.: Zhotovitel bude nakládat s odpadem, který vznikl v této položce v souladu s
podmínkami uvedenými ve Směrnicích Zadavatele
(R-Sm-16, R-Sm-42)</t>
  </si>
  <si>
    <t>Položka zahrnuje:
- demontáž a odstranění zařízení
- jeho odvoz na předepsané místo
Položka nezahrnuje:
- x</t>
  </si>
  <si>
    <t>91228</t>
  </si>
  <si>
    <t>SMĚROVÉ SLOUPKY Z PLAST HMOT VČETNĚ ODRAZNÉHO PÁSKU</t>
  </si>
  <si>
    <t>12 "ks" = 12,00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</si>
  <si>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</si>
  <si>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</si>
  <si>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</si>
  <si>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Vypočteno ze situace._x000D_
vč. odvozu a uložení na trvalou skládku</t>
  </si>
  <si>
    <t>směrové sloupky 12 "ks" = 12,00 [A]_x000D_
balisety 23 "ks" = 23,00 [B]_x000D_
Celkové množství = 35,00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</si>
  <si>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</si>
  <si>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</si>
  <si>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</si>
  <si>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2 "ks" = 2,00 [A]</t>
  </si>
  <si>
    <t>91297</t>
  </si>
  <si>
    <t>DOPRAVNÍ ZRCADLO</t>
  </si>
  <si>
    <t>Vypočteno ze situace DZ</t>
  </si>
  <si>
    <t>3 "ks" = 3,00 [A]</t>
  </si>
  <si>
    <t>Položka zahrnuje:
- dodání a osazení zrcadla včetně nutných zemních prací
- předepsaná povrchová úprava
- vnitrostaveništní a mimostaveništní doprava
- odrazky plastové nebo z retroreflexní fólie
Položka nezahrnuje:
- x</t>
  </si>
  <si>
    <t>912A8</t>
  </si>
  <si>
    <t>BALISETY Z PLASTICKÝCH HMOT</t>
  </si>
  <si>
    <t>23 "ks" = 23,00 [A]</t>
  </si>
  <si>
    <t>Položka zahrnuje:
- dodání a osazení balisety včetně nutných zemních prací
- vnitrostaveništní a mimostaveništní dopravu
- odrazky plastové nebo z retroreflexní fólie
Položka nezahrnuje:
- x</t>
  </si>
  <si>
    <t>914131</t>
  </si>
  <si>
    <t>DOPRAVNÍ ZNAČKY ZÁKLADNÍ VELIKOSTI OCELOVÉ TŘ RA2 - DODÁVKA A MONTÁŽ</t>
  </si>
  <si>
    <t>Vypočteno ze situace DZ
pozink, střední (základní) velikost</t>
  </si>
  <si>
    <t>obnovení značení 80 "ks" = 80,00 [A]_x000D_
zvýrazněné značení 3 "ks" = 3,00 [C]_x000D_
Celkové množství = 83,00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</si>
  <si>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</si>
  <si>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</si>
  <si>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</si>
  <si>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Vypočteno ze Situace DZ. + 3x dopravní zdracadlo
vč. odvozu a likvidace_x000D_
POZN.: dle stavu po demontáži bude předáno objednateli, popřípadě uloženo do výkupny surovin na jméno objednatele v souladu se směrnicí zadavatele</t>
  </si>
  <si>
    <t>obnovení značení 80 "ks" = 80,00 [A]_x000D_
zvýrazněné značení 3 "ks" = 3,00 [D]_x000D_
zrcadlo 3 "ks" = 3,00 [B]_x000D_
trvalé odstranění 2 "ks" = 2,00 [C]_x000D_
Celkové množství = 88,00</t>
  </si>
  <si>
    <t>Položka zahrnuje:
- odstranění, demontáž a odklizení materiálu s odvozem na předepsané místo
Položka nezahrnuje:
- x</t>
  </si>
  <si>
    <t>914413</t>
  </si>
  <si>
    <t>DOPRAVNÍ ZNAČKY 100X150CM OCELOVÉ - DEMONTÁŽ</t>
  </si>
  <si>
    <t>Vypočteno ze situace DZ.
vč. odvozu a likvidace_x000D_
POZN.: dle stavu po demontáži bude předáno objednateli, popřípadě uloženo do výkupny surovin na jméno objednatele v souladu se směrnicí zadavatele</t>
  </si>
  <si>
    <t>1 "ks" = 1,00 [A]</t>
  </si>
  <si>
    <t>914431</t>
  </si>
  <si>
    <t>DOPRAVNÍ ZNAČKY 100X150CM OCELOVÉ TŘ RA2 - DODÁVKA A MONTÁŽ</t>
  </si>
  <si>
    <t>Vypočteno ze situace DZ. pozink</t>
  </si>
  <si>
    <t>914521</t>
  </si>
  <si>
    <t>DOPRAV ZNAČ VELKOPLOŠ OCEL LAMELY TŘ RA2 - DOD A MONT</t>
  </si>
  <si>
    <t>Vypočteno ze situace DZ.</t>
  </si>
  <si>
    <t>6 "m2" = 6,00 [A]</t>
  </si>
  <si>
    <t>914523</t>
  </si>
  <si>
    <t>DOPRAV ZNAČ VELKOPLOŠ OCEL LAMELY TŘ RA2 - DEMONTÁŽ</t>
  </si>
  <si>
    <t>Vypočteno ze situace DZ._x000D_
vč. odvozu a likvidace_x000D_
POZN.: dle stavu po demontáži bude předáno objednateli, popřípadě uloženo do výkupny surovin na jméno objednatele v souladu se směrnicí zadavatele</t>
  </si>
  <si>
    <t>914921</t>
  </si>
  <si>
    <t>SLOUPKY A STOJKY DOPRAVNÍCH ZNAČEK Z OCEL TRUBEK DO PATKY - DODÁVKA A MONTÁŽ</t>
  </si>
  <si>
    <t>D 70 mm, pozink</t>
  </si>
  <si>
    <t>61 "ks" = 61,00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</si>
  <si>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</si>
  <si>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</si>
  <si>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</si>
  <si>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Vypočteno ze situace DZ. včetně sloupků pro velkoplošné zančení.
vč. odvozu a likvidace_x000D_
POZN.: dle stavu po demontáži bude předáno objednateli, popřípadě uloženo do výkupny surovin na jméno objednatele v souladu se směrnicí zadavatele</t>
  </si>
  <si>
    <t>914981</t>
  </si>
  <si>
    <t>SLOUPKY A STOJKY DZ Z PŘÍHRAD KONSTR DOD A MONTÁŽ</t>
  </si>
  <si>
    <t>915111</t>
  </si>
  <si>
    <t>VODOROVNÉ DOPRAVNÍ ZNAČENÍ BARVOU HLADKÉ - DODÁVKA A POKLÁDKA</t>
  </si>
  <si>
    <t>Vypočteno ze situace DZ. 1. fáze VDZ, vč. předznačení (vč. příp. vyznačení operativního místa pro realizaci VDZ za provozu, dle TP 66)</t>
  </si>
  <si>
    <t>V1a (0,125) 193"m" * 0,125"m" = 24,13 [A]_x000D_
V2b (0,5/0,5/0,25) 18"m" * 0,5 * 0,25"m" = 2,25 [B]_x000D_
V2b (3/1,5/0,125) 1060"m" * (2/3) * 0,125"m" = 88,33 [C]_x000D_
V2b (1,5/1,5/0,125) 24"m" * 0,5 * 0,125"m" = 1,50 [D]_x000D_
V2b (1,5/1,5/0,25) 203"m" * 0,5 * 0,25"m" = 25,38 [E]_x000D_
V4 (0,125) 745"m" * 0,125"m" = 93,13 [F]_x000D_
V4 (0,25) 2325"m" * 0,25"m" = 581,25 [G]_x000D_
V4 (0,5/0,5/0,25) 86"m" * 0,5 * 0,25"m" = 10,75 [H]_x000D_
V6b (0,5) 6"m" * 0,5"m" = 3,00 [I]_x000D_
V7 9"m" * 0,5 * 3"m" = 13,50 [J]_x000D_
V11a 40"m" * 4 * 0,125"m" = 20,00 [K]_x000D_
V13 12"m2" = 12,00 [L]_x000D_
Mezisoučet = 875,22 [M]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</si>
  <si>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</si>
  <si>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</si>
  <si>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</si>
  <si>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Vypočteno ze situace DZ. 2. fáze VDZ (vč. příp. vyznačení operativního místa pro realizaci VDZ za provozu, dle TP 66)</t>
  </si>
  <si>
    <t>91551</t>
  </si>
  <si>
    <t>VODOROVNÉ DOPRAVNÍ ZNAČENÍ - PŘEDEM PŘIPRAVENÉ SYMBOLY</t>
  </si>
  <si>
    <t>V9 6 "ks" = 6,00 [A]</t>
  </si>
  <si>
    <t>Položka zahrnuje:
- dodání a pokládku předepsaného symbolu
- předznačení a reflexní úpravu
Položka nezahrnuje:
- x</t>
  </si>
  <si>
    <t>91552</t>
  </si>
  <si>
    <t>VODOR DOPRAV ZNAČ - PÍSMENA</t>
  </si>
  <si>
    <t>V11 (BUS) 8*3 "ks" = 24,00 [A]_x000D_
V15 (STOP) 1*4 "ks" = 4,00 [B]_x000D_
Celkové množství = 28,00</t>
  </si>
  <si>
    <t>Položka zahrnuje:
- dodání a pokládku nátěrového materiálu
- předznačení a reflexní úpravu
Položka nezahrnuje:
- x</t>
  </si>
  <si>
    <t>917224</t>
  </si>
  <si>
    <t>SILNIČNÍ A CHODNÍKOVÉ OBRUBY Z BETONOVÝCH OBRUBNÍKŮ ŠÍŘ 150MM</t>
  </si>
  <si>
    <t>Vypočteno ze situace.  Z výměny obrub bude čerpáno po odsouhlasení investorem. Obrubník ABO 2-15 do betonového lože s opěrou (C 20/25 XF3), zahrnuje dodávku a osazení přímých i obloukových prvků vč. vyspárování</t>
  </si>
  <si>
    <t>nové 247 "m" = 247,00 [A]_x000D_
výměna stávajících 72 "m" = 72,00 [B]_x000D_
Celkové množství = 319,00</t>
  </si>
  <si>
    <t>Položka zahrnuje:
- dodání a pokládku betonových obrubníků o rozměrech předepsaných zadávací dokumentací
- betonové lože i boční betonovou opěrku
Položka nezahrnuje:
- x</t>
  </si>
  <si>
    <t>91781</t>
  </si>
  <si>
    <t>VÝŠKOVÁ ÚPRAVA OBRUBNÍKŮ BETONOVÝCH</t>
  </si>
  <si>
    <t>Z položky bude čerpáno po odsouhlasení investorem. Bráno 20% z celkového množství obrub. rozebrání obrub (silniční, chodníkové) vč. odstranění lože, očištění obrub, odvozu a uložení obrub na deponii, odvozu a skládkovného suti z lože a čištění vč. přeložení obrub do nové polohy.</t>
  </si>
  <si>
    <t>288 "m" = 288,00 [A]</t>
  </si>
  <si>
    <t>Položka zahrnuje:
- vytrhání, očištění, manipulaci
- nové betonové lože a osazení. 
Položka nezahrnuje:
- nutné doplnění novými obrubami se uvede v položkách 9172 až 9177</t>
  </si>
  <si>
    <t>91782</t>
  </si>
  <si>
    <t>VÝŠKOVÁ ÚPRAVA OBRUBNÍKŮ KAMENNÝCH</t>
  </si>
  <si>
    <t>Vypočteno ze situace. rozebrání obrub (silniční, chodníkové) vč. odstranění lože, očištění obrub, odvozu a uložení obrub na deponii, odvozu a skládkovného suti z lože a čištění vč. přeložení obrub do nové polohy</t>
  </si>
  <si>
    <t>61 "m" = 61,00 [A]</t>
  </si>
  <si>
    <t>919113</t>
  </si>
  <si>
    <t>ŘEZÁNÍ ASFALTOVÉHO KRYTU VOZOVEK TL DO 150MM</t>
  </si>
  <si>
    <t>řezání podélných a příčných spar, fází DIO, podél obrub, říms, naváznosti dvou typů materiálů (dlažba/asfalt), okolo vpustí, poklopů, mříží, hrnců atd._x000D_
Vypočteno ze situace.</t>
  </si>
  <si>
    <t>Položka zahrnuje:
- řezání vozovkové vrstvy v předepsané tloušťce
- spotřeba vody
Položka nezahrnuje:
- x</t>
  </si>
  <si>
    <t>96687</t>
  </si>
  <si>
    <t>VYBOURÁNÍ ULIČNÍCH VPUSTÍ KOMPLETNÍCH</t>
  </si>
  <si>
    <t>vč. odvozu a uložení na recyklační středisko.</t>
  </si>
  <si>
    <t>obnova 10 "ks" = 10,00 [A]_x000D_
posun 3 "ks" = 3,00 [B]_x000D_
Celkové množství = 13,00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</si>
  <si>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</si>
  <si>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</si>
  <si>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</si>
  <si>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>vč. odvozu a uložení na recyklační středisko</t>
  </si>
  <si>
    <t>obetonování obrub 72"m"*0,04"m2" = 2,88 [A]_x000D_
patka svodidla 2"ks"*0,1"m3" = 0,20 [B]_x000D_
Celkové množství = 3,08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</si>
  <si>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</si>
  <si>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969234</t>
  </si>
  <si>
    <t>VYBOURÁNÍ POTRUBÍ DN DO 200MM KANALIZAČ</t>
  </si>
  <si>
    <t>vč. odvozu a likvidace_x000D_
POZN.: Zhotovitel bude nakládat s odpadem, který vznikl v této položce v souladu s podmínkami uvedenými ve Směrnicích Zadavatele_x000D_
(R-Sm-16, R-Sm-42)</t>
  </si>
  <si>
    <t>přípojky vpustí 28 "m" = 28,00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</si>
  <si>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</si>
  <si>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pol. č. 96715 - vybouraný beton 0,5"m3"*2,4"t/m3" = 1,20 [B]_x000D_
Celkové množství = 1,20</t>
  </si>
  <si>
    <t>pol. č. 11332 - vybouraný podklad z kameniva 66,04"m3"*2,0"t/m3" = 132,08 [A]_x000D_
pol. č. 12273 - odkopávky bez násypu/zásypu (217,15"m3" - 27"m3")*2,0"t/m3" = 380,30 [B]_x000D_
Celkové množství = 512,38</t>
  </si>
  <si>
    <t>pol. č. 11372 - frézování tl. 55 mm ZAS-T3 320,240"m2"*0,055"m"*2,4"t/m3" = 42,27 [A]</t>
  </si>
  <si>
    <t>Vypočteno ze situace.
vč. odvozu a likvidace dřevní hmoty
POZN.: Zhotovitel bude nakládat s odpadem, který vznikl v této položce v souladu s
podmínkami uvedenými ve Směrnicích zadavatele
(R-Sm-16, R-Sm-42)</t>
  </si>
  <si>
    <t>50 "m2" = 50,00 [A]</t>
  </si>
  <si>
    <t>11201</t>
  </si>
  <si>
    <t>KÁCENÍ STROMŮ D KMENE DO 0,5M S ODSTRANĚNÍM PAŘEZŮ</t>
  </si>
  <si>
    <t>vč. odvozu a likvidace dřevní hmoty_x000D_
vč. příp. opatření proti poškození okolních ploch_x000D_
POZN.: Zhotovitel musí při přípravě harmonogramu uvažovat buď období vegetačního klidu nebo zajištění výjimky_x000D_
POZN.: Zhotovitel bude nakládat s odpadem, který vznikl v této položce v souladu s podmínkami uvedenými ve Směrnicích zadavatele (R-Sm-16, R-Sm-42)</t>
  </si>
  <si>
    <t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</si>
  <si>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11203</t>
  </si>
  <si>
    <t>KÁCENÍ STROMŮ D KMENE PŘES 0,9M S ODSTRAN PAŘEZŮ</t>
  </si>
  <si>
    <t>vč. odvozu a likvidace dřevní hmoty (MIMO KMEN)_x000D_
vč. příp. opatření proti poškození okolních ploch_x000D_
POZN.: Zhotovitel musí při přípravě harmonogramu uvažovat buď období vegetačního klidu nebo zajištění výjimky_x000D_
POZN.: Zhotovitel bude nakládat s odpadem, který vznikl v této položce v souladu s podmínkami uvedenými ve Směrnicích zadavatele (R-Sm-16, R-Sm-42)_x000D_
POZN.: Kmen z dúvodu možného výskytu zvláště chráněných druhů bude ponechán v navazující části pozemku po dobu 2 let od pokácení bez zásahu.</t>
  </si>
  <si>
    <t>d= 1,1 m 1 "ks" = 1,00 [A]</t>
  </si>
  <si>
    <t>11204</t>
  </si>
  <si>
    <t>KÁCENÍ STROMŮ D KMENE DO 0,3M S ODSTRANĚNÍM PAŘEZŮ</t>
  </si>
  <si>
    <t>7 "ks" = 7,00 [A]</t>
  </si>
  <si>
    <t>vozovka 281,00"m2"*0,235"m" = 66,04 [C]</t>
  </si>
  <si>
    <t>Frézování tl. 60 mm - ZAS-T1 (vč. sjezdů) 316,530"m2"*0,060"m" = 18,99 [A]_x000D_
Frézování tl. 55 mm - ZAS-T3 (vč. sjezdů) 320,240"m2"*0,055"m" = 17,61 [B]_x000D_
Celkové množství = 36,60</t>
  </si>
  <si>
    <t>vč. odvozu na meziskládku dle dispozic zhotovitele</t>
  </si>
  <si>
    <t>sejmutí humózní vrstvy v tl. 0,15 m 47"m2"*0,15"m" = 7,05 [A]</t>
  </si>
  <si>
    <t>silnice 281,00 "m2" * 0,15"m" = 42,15 [A]_x000D_
krajnice 7,5"m3" = 7,50 [B]_x000D_
sanace 281,00 "m2" * 0,5"m" = 140,50 [C]_x000D_
svah 27"m3" = 27,00 [D]_x000D_
Mezisoučet = 217,15 [E]</t>
  </si>
  <si>
    <t>z mezideponie do násypů a zásypů 27 "m3" = 27,00 [A]_x000D_
z mezideponie na rozprostření ornice 7,05 "m3" = 7,05 [B]_x000D_
Celkové množství = 34,05</t>
  </si>
  <si>
    <t>17110</t>
  </si>
  <si>
    <t>ULOŽENÍ SYPANINY DO NÁSYPŮ SE ZHUTNĚNÍM</t>
  </si>
  <si>
    <t>Vypočteno z příčných řezů. Hutnění na min. 95% PS.
Předpoklad 100% vytříděný materiál z odkopávek
POZN.: Možnost použití vytěžených materiálů zpět do konstrukce násypu posoudí odpovědný geotechnik v průběhu provádění stavební činnosti dle konkrétních podmínek na stavbě.</t>
  </si>
  <si>
    <t>27"m3" = 27,00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</si>
  <si>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</si>
  <si>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na skládku - odkopávky bez násypu/zásypu 217,15"m3" - 27"m3" = 190,15 [A]_x000D_
na mezideponii - ornice 7,05 "m3" = 7,05 [B]_x000D_
Celkové množství = 197,20</t>
  </si>
  <si>
    <t>17180</t>
  </si>
  <si>
    <t>ULOŽENÍ SYPANINY DO NÁSYPŮ Z NAKUPOVANÝCH MATERIÁLŮ</t>
  </si>
  <si>
    <t>Předpoklad 100% nakupovaný materiál
POZN.: Možnost použití vytěžených materiálů zpět do aktivní zóny konstrukce vozovky posoudí odpovědný geotechnik v průběhu provádění stavební činnosti dle konkrétních podmínek na stavbě.</t>
  </si>
  <si>
    <t>Materiál vhodný do aktivní zóny (Edef2=45MPa, D=100%PS) 281,00 "m2" * 0,5"m" = 140,50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</si>
  <si>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</si>
  <si>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Předpoklad 100% nakupovaný materiál
POZN.: Možnost použití vytěžených materiálů zpět do násypů posoudí odpovědný geotechnik v průběhu provádění stavební činnosti dle konkrétních podmínek na stavbě.</t>
  </si>
  <si>
    <t>0,04 "m2"*35"m" = 1,40 [A]</t>
  </si>
  <si>
    <t>281,00 "m2" = 281,00 [A]</t>
  </si>
  <si>
    <t>příprava plochy pro ohumusování (svahování, vyrovnání) 47 "m2" = 47,00 [A]</t>
  </si>
  <si>
    <t>Vrstva pro zatravnění tl. 0,15 m 47 "m2"*0,15"m" = 7,05 [A]</t>
  </si>
  <si>
    <t>47"m2" = 47,00 [A]</t>
  </si>
  <si>
    <t>pod sanaci 281,00 "m2" = 281,00 [A]</t>
  </si>
  <si>
    <t>SC C8/10, tl. min. 130 mm 256,16"m2"*0,130"m" = 33,30 [A]_x000D_
Celkové množství = 33,30</t>
  </si>
  <si>
    <t>ŠDA 0/32 tl. 220 mm - konstrukce vozovky 281,0"m2"*0,22"m" = 61,82 [A]_x000D_
ŠDB 0/32 tl. 200 mm - konstrukce chodníku 9"m2"*0,2"m" = 1,80 [C]_x000D_
Celkové množství = 63,62</t>
  </si>
  <si>
    <t>Recyklát 0/22 tl. 150 mm 61,49"m2"*0,15"m" = 9,22 [A]</t>
  </si>
  <si>
    <t>250,760 "m2" = 250,76 [A]</t>
  </si>
  <si>
    <t>PS-CP v mn. 0,35 kg/m2
Postřiky jsou uváděny v množství zbytkového pojiva po vyštěpení.</t>
  </si>
  <si>
    <t>1. vrstva pod ACO 11S MOD 316,530 "m2" = 316,53 [A]_x000D_
2. vrstva pod ACL 16S MOD 320,240 "m2" = 320,24 [B]_x000D_
Celkové množství = 636,77</t>
  </si>
  <si>
    <t>574B04</t>
  </si>
  <si>
    <t>ASFALTOVÝ BETON PRO OBRUSNÉ VRSTVY MODIFIK ACO 11+</t>
  </si>
  <si>
    <t>Vypočteno ze situace a příčných řezů
POZN.: Fakturace bude probíhat na základě skutečnosti. Pro fakturaci bude provedeno přesné zaměření každé asfaltové vrstvy zvlášť (včetně tloušťky) v souladu s TKP 1.</t>
  </si>
  <si>
    <t>ACO 11S MOD, PMB 25/55-60 tl. 40 mm (vč. sjezdů) 316,530"m2"*0,04"m" = 12,66 [A]_x000D_
Celkové množství = 12,66</t>
  </si>
  <si>
    <t>ACL 16S MOD, PMB 25/55-60 tl. 60 mm (vč. sjezdů) 320,240"m2"*0,06"m" = 19,21 [A]_x000D_
Celkové množství = 19,21</t>
  </si>
  <si>
    <t>ACP 22S, 50/70 tl. 50 mm_x000D_
Vypočteno ze situace a příčných řezů
POZN.: Fakturace bude probíhat na základě skutečnosti. Pro fakturaci bude provedeno přesné zaměření každé asfaltové vrstvy zvlášť (včetně tloušťky) v souladu s TKP 1.</t>
  </si>
  <si>
    <t>250,76"m2"*0,05"m" = 12,54 [A]_x000D_
Celkové množství = 12,54</t>
  </si>
  <si>
    <t>582611</t>
  </si>
  <si>
    <t>KRYTY Z BETON DLAŽDIC SE ZÁMKEM ŠEDÝCH TL 60MM DO LOŽE Z KAM</t>
  </si>
  <si>
    <t>Dlažba zámková přírodní DL tl. 60 mm_x000D_
vč. lože z drceného kameniva fr. 4/8 tl. 40 mm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</si>
  <si>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</si>
  <si>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</si>
  <si>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</si>
  <si>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Dlažba zámková reliéfní barevná DL tl. 60 mm_x000D_
vč. lože z drceného kameniva fr. 4/8 tl. 40 mm</t>
  </si>
  <si>
    <t>3 "m2" = 3,00 [A]</t>
  </si>
  <si>
    <t>137 "m" = 137,00 [A]</t>
  </si>
  <si>
    <t>vč. výškových náběhů a napojení na jiný typ svodidla, které nejsou zahrnuty do délky</t>
  </si>
  <si>
    <t>27 "m" = 27,00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</si>
  <si>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</si>
  <si>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vč. odvozu a likvidace
POZN.: Zhotovitel bude nakládat s odpadem, který vznikl v této položce v souladu s
podmínkami uvedenými ve Směrnicích zadavatele
(R-Sm-16, R-Sm-42)</t>
  </si>
  <si>
    <t>12 "m" = 12,00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</si>
  <si>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</si>
  <si>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vč. odvozu a uložení na trvalou skládku_x000D_
vč. poplatku za skládku (velmi malé množství)</t>
  </si>
  <si>
    <t>vč. odvozu a likvidace_x000D_
POZN.: dle stavu po demontáži bude předáno objednateli, popřípadě uloženo do výkupny surovin na jméno objednatele v souladu se směrnicí zadavatele</t>
  </si>
  <si>
    <t>B13 2 "ks" = 2,00 [A]_x000D_
E13 2 "ks" = 2,00 [B]_x000D_
Celkové množství = 4,00</t>
  </si>
  <si>
    <t>1. fáze VDZ, vč. předznačení (vč. příp. vyznačení operativního místa pro realizaci VDZ za provozu, dle TP 66)</t>
  </si>
  <si>
    <t>V4(0,125) 90"m"*0,125"m" = 11,25 [A]</t>
  </si>
  <si>
    <t>2. fáze VDZ (vč. příp. vyznačení operativního místa pro realizaci VDZ za provozu, dle TP 66)</t>
  </si>
  <si>
    <t>V4 (0,125) 90 "m"*0,125"m" = 11,25 [A]</t>
  </si>
  <si>
    <t>917212</t>
  </si>
  <si>
    <t>ZÁHONOVÉ OBRUBY Z BETONOVÝCH OBRUBNÍKŮ ŠÍŘ 80MM</t>
  </si>
  <si>
    <t>Do betonového lože s opěrou (C 20/25 XF3), zahrnuje dodávku a osazení přímých i obloukových prvků vč. vyspárování</t>
  </si>
  <si>
    <t>5 "m" = 5,00 [A]</t>
  </si>
  <si>
    <t>Obrubník ABO 2-15 do betonového lože s opěrou (C 20/25 XF3), zahrnuje dodávku a osazení přímých i obloukových prvků vč. vyspárování</t>
  </si>
  <si>
    <t>8 "m" = 8,00 [A]</t>
  </si>
  <si>
    <t>patky svodidla 0,5"m3" = 0,50 [A]</t>
  </si>
  <si>
    <t>02720</t>
  </si>
  <si>
    <t>POMOC PRÁCE ZŘÍZ NEBO ZAJIŠŤ REGULACI A OCHRANU DOPRAVY</t>
  </si>
  <si>
    <t>KPL</t>
  </si>
  <si>
    <t>Cena stanovena na základě odborného odhadu dle délky a složitosti úseku a dle odhadované doby prováděných stavebních prací._x000D_
vč. případných nákladů na přesypávky a dočasná zpevnění na zajištění provizorních přístupů k areálům a komunikacím přes pracovní místo a jejich odstranění._x000D_
POZN.: V kterýkoliv kalendářní den v době dopravní špiček budou k dispozici řádně poučení pracovníci zhotovitele pro možnost ručního řízení provozu v průmyslové zóně nad rámec semaforové soupravy. K tomu budou mít osoby k dispozici po celou dobu výstavby vhodné funkční dorozumívací zařízení (vysílačky, telefony), včetně záložních._x000D_
POZN.: Jedná se o úsek silnice s velkým množstvím skladovacích a logistických areálů, které fungují nepřetržitě a nemají jinou možnost příjezdu. Zhotovitel při přípravě detailního harmonogramu seznámí vedení těchto areálů s plánovaných průběhem výstavby a projedná s nimi předem omezení těchto areálů, jak budou logisticky obsluhovány po dobu omezení, případně jestli budou schopni se předzásobit a krátkodobě omezit pohyb vozidel zejména po dobu pokládky podkladních a krytových vrstev, a podle toho upraví návrh DIO.</t>
  </si>
  <si>
    <t>1 = 1,00 [A]</t>
  </si>
  <si>
    <t>položka zahrnuje_x000D_
- aktualizaci / vypracování návrhu DIO, projednání s DO, zajištění DIR_x000D_
- projednání výluky / přesunu autobusových linek vč. zřízení a odstranění_x000D_
provizorních zastávek a příp. osazení onformačních tabulí o výlukách / přesunech_x000D_
autobusové dopravy_x000D_
- osazení DZ vč. příslušenství dle TP 66, jeho pravidelná údržba vč. příp. dílčích_x000D_
posunů, výměn poškozených DZ / příslušenství a následná demontáž a odklizení_x000D_
DZ vč. příslušenství po ukončení platnosti_x000D_
- příp. řízení provozu proškolenými pracovníky_x000D_
- dočasné zakrytí nebo úpravu stávajícího DZ v rozporu s DIO</t>
  </si>
  <si>
    <t>pol. č. 96616 - vybouraný železobeton 14,98"m3"* 2,5 "t/m3" = 37,45 [A]_x000D_
Celkové množství = 37,45</t>
  </si>
  <si>
    <t>nepotřebný výkopek - zemina, drny, kamení - nevhodný materiál pro další použí na
této stavbě.
17 05 04 - Zemina a kamení neuvedené pod číslem 17 05 03</t>
  </si>
  <si>
    <t>pol. č. 11332 - vybouraný podklad z kameniva 8,7"m3"*2,0"t/m3" = 17,40 [A]_x000D_
pol. č. 12273 - odkopávky 5,1"m3"*2,0"t/m3" = 10,20 [B]_x000D_
pol. č. 13173 - hloubení jam 454,61"m3" * 2,0 "t/m3" = 909,22 [C]_x000D_
pol. č. 96613 - bourání zdiva z kamene 41,19"m3" * 2,5 "t/m3" = 102,98 [D]_x000D_
Celkové množství = 1039,80</t>
  </si>
  <si>
    <t>izolace mostu</t>
  </si>
  <si>
    <t>pol. č. 97817 - odstranění izolace mostu 0,7 "t" = 0,70 [A]_x000D_
pol. č. 11372 - frézování tl. 55 mm ZAS-T3 37 "m2" * 0,055 "m"*2,4"t/m3" = 4,88 [B]_x000D_
Celkové množství = 5,58</t>
  </si>
  <si>
    <t>02742</t>
  </si>
  <si>
    <t>PROVIZORNÍ LÁVKY - ZŘÍZENÍ</t>
  </si>
  <si>
    <t>Položka zahrnuje:
- veškeré náklady spojené s objednatelem požadovanými zařízeními
Položka nezahrnuje:
- x</t>
  </si>
  <si>
    <t>PROVIZORNÍ LÁVKY - PROVOZ</t>
  </si>
  <si>
    <t>měsíc</t>
  </si>
  <si>
    <t>3 = 3,00 [A]</t>
  </si>
  <si>
    <t>R3</t>
  </si>
  <si>
    <t>PROVIZORNÍ LÁVKY - DEMONTÁŽ</t>
  </si>
  <si>
    <t>02940</t>
  </si>
  <si>
    <t>OSTATNÍ POŽADAVKY - VYPRACOVÁNÍ DOKUMENTACE</t>
  </si>
  <si>
    <t>technologický postup bourání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</si>
  <si>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</si>
  <si>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</si>
  <si>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</si>
  <si>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provizorní lávka</t>
  </si>
  <si>
    <t>Položka zahrnuje: 
- kompletní zeměměřičské práce a činnosti spojené se zaměřením a vyhotovením všech dokončených dílčích částí stavby, včetně po celkovém dokončení stavby zakrytých částí. Vyhotovení geodetické dokumentace skutečného provedení, svojí podrobností, obsahem, přesností, náležitostmi, formou prezentace musí být v souladu s požadavky, vycházející s aktuálně platné legislativy. 
Položka nezahrnuje: 
- x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</si>
  <si>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</si>
  <si>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</si>
  <si>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</si>
  <si>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vozovka 37,0"m2"*0,235"m" = 8,70 [C]</t>
  </si>
  <si>
    <t>Frézování tl. 60 mm - ZAS-T1 37,0"m2"*0,060"m" = 2,22 [A]_x000D_
Frézování tl. 55 mm - ZAS-T3 37,0"m2"*0,055"m" = 2,04 [B]_x000D_
Celkové množství = 4,26</t>
  </si>
  <si>
    <t>11525</t>
  </si>
  <si>
    <t>PŘEVEDENÍ VODY POTRUBÍM DN 600 NEBO ŽLABY R.O. DO 2,0M</t>
  </si>
  <si>
    <t>18 = 18,00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</si>
  <si>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</si>
  <si>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vč. odvozu na recyklační středisko
POZN.: Možnost použití vytěžených materiálů zpět do konstrukce posoudí odpovědný geotechnik v průběhu provádění stavební činnosti dle konkrétních podmínek na stavbě._x000D_
POZN.:Výkopy budou prováděny symetricky. Při nesymetrickém odtěžování násypu může dojít k zřícení klenby. Stroj pro těžení zeminy nesmí pracovat ve stavební jámě, ale musí svoji činnost vykonávat ze břehu výkopu</t>
  </si>
  <si>
    <t>5,1*1,0*1,0 = 5,10 [A]</t>
  </si>
  <si>
    <t>vč. odvozu na recyklační středisko
POZN.: Možnost použití vytěžených materiálů zpět do konstrukce posoudí odpovědný geotechnik v průběhu provádění stavební činnosti dle konkrétních podmínek na stavbě.</t>
  </si>
  <si>
    <t>19,1*12,6+2,8*2,8*2*3,3+3,6*4,4*2,8*2+57*0,7+24*1,4 = 454,61 [A]</t>
  </si>
  <si>
    <t>17750</t>
  </si>
  <si>
    <t>ZEMNÍ HRÁZKY ZE ZEMIN NEPROPUSTNÝCH</t>
  </si>
  <si>
    <t>57 = 57,00 [A]</t>
  </si>
  <si>
    <t>23217A</t>
  </si>
  <si>
    <t>ŠTĚTOVÉ STĚNY BERANĚNÉ Z KOVOVÝCH DÍLCŮ DOČASNÉ (PLOCHA)</t>
  </si>
  <si>
    <t>(6,4+12,6+6,4+2,8+2,8+6,0+2,8+3,6+12,6+7,2+4,4+2,8+6,0+2,8+2,8+7,2)*5,0 = 446,00 [A]</t>
  </si>
  <si>
    <t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</si>
  <si>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</si>
  <si>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</si>
  <si>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446 = 446,00 [A]</t>
  </si>
  <si>
    <t>Položka zahrnuje:
- odstranění stěn včetně odvozu a uložení na skládku
Položka nezahrnuje:
- x</t>
  </si>
  <si>
    <t>914113</t>
  </si>
  <si>
    <t>DOPRAVNÍ ZNAČKY ZÁKLADNÍ VELIKOSTI OCELOVÉ NEREFLEXNÍ - DEMONTÁŽ</t>
  </si>
  <si>
    <t>2 = 2,00 [A]</t>
  </si>
  <si>
    <t>914913</t>
  </si>
  <si>
    <t>SLOUPKY A STOJKY DZ Z OCEL TRUBEK ZABETON DEMONTÁŽ</t>
  </si>
  <si>
    <t>96613</t>
  </si>
  <si>
    <t>BOURÁNÍ KONSTRUKCÍ Z KAMENE NA MC</t>
  </si>
  <si>
    <t>kamenná klenba a opěry 3,9*6,1+8,7*0,8*2,5 = 41,19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</si>
  <si>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</si>
  <si>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</si>
  <si>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</si>
  <si>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nosná konstrukce a římsy 10,8*0,6+0,3*0,5*(5,2+8,8)+2,5*0,8*1,6*2 = 14,98 [A]</t>
  </si>
  <si>
    <t>96618</t>
  </si>
  <si>
    <t>BOURÁNÍ KONSTRUKCÍ KOVOVÝCH</t>
  </si>
  <si>
    <t>zábradlí 0,03*(5,2+8,8) = 0,42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</si>
  <si>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</si>
  <si>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</si>
  <si>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</si>
  <si>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vč. odvozu a likvidace_x000D_
POZN.: Zhotovitel bude nakládat s odpadem, který vznikl v této položce v souladu s_x000D_
podmínkami uvedenými ve Směrnicích Zadavatele_x000D_
(R-Sm-16, R-Sm-42)</t>
  </si>
  <si>
    <t>9,2*3,5 = 32,20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</si>
  <si>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</si>
  <si>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pol. č. 12273 - odkopávky 240,66"m3"*2,0"t/m3" = 481,32 [A]_x000D_
pol. č. 224325 - zemina vytlačená pilotami 22,43"m3" * 2,0 "t/m3" = 44,86 [B]_x000D_
Celkové množství = 526,18</t>
  </si>
  <si>
    <t>029412</t>
  </si>
  <si>
    <t>OSTATNÍ POŽADAVKY - VYPRACOVÁNÍ MOSTNÍHO LISTU</t>
  </si>
  <si>
    <t>Most přes potok v Jažlovicích ev.č. 00325-2 (SO 201)_x000D_
vč. vložení do BMS_x000D_
vč. přepočtu zatížitelnosti_x000D_
vč. 1. HMP</t>
  </si>
  <si>
    <t>02950</t>
  </si>
  <si>
    <t>OSTATNÍ POŽADAVKY - POSUDKY, KONTROLY, REVIZNÍ ZPRÁVY</t>
  </si>
  <si>
    <t>vypracování plánu kontrol a údržby</t>
  </si>
  <si>
    <t>odtěžení pracovní plošiny mezi štětovnicemi 19,1*12,6 = 240,66 [A]</t>
  </si>
  <si>
    <t>na skládku - odkopávky bez násypu/zásypu 19,1*12,6"m3" = 240,66 [A]</t>
  </si>
  <si>
    <t>17482</t>
  </si>
  <si>
    <t>ZÁSYP JAM A RÝH Z NAKUPOVANÉ ZEMINY SE ZHUTNĚNÍM</t>
  </si>
  <si>
    <t>Předpoklad 100% nakupovaný materiál
POZN.: Možnost použití vytěžených materiálů zpět do násypu posoudí odpovědný geotechnik v průběhu provádění stavební činnosti dle konkrétních podmínek na stavbě.</t>
  </si>
  <si>
    <t>materiál dle čl. 5.4 ČSN 73 6244 (3,2+3,4)*12,6+1,8*2,8*2,6*2+3,4*2,8*2,6*2+3,1*0,5*9,0*2 = 186,77 [A]</t>
  </si>
  <si>
    <t>Položka zahrnuje:
- položka se používá výhradně při nedostatku zemin na stavbě
- kompletní provedení zemní konstrukce vč. nákupu a dopravy předepsané kvality zeminy
- úprava ukládaného materiálu vlhčením, tříděním, promícháním nebo vysoušením, příp. jiné úpravy za účelem zlepšení jeho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
Položka nezahrnuje:
- x</t>
  </si>
  <si>
    <t>3,1*9,0*2 = 55,80 [A]</t>
  </si>
  <si>
    <t>21263</t>
  </si>
  <si>
    <t>TRATIVODY KOMPLET  Z TRUB Z PLAST HM DN DO 150MM</t>
  </si>
  <si>
    <t>12,0*2 = 24,00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</si>
  <si>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</si>
  <si>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21341</t>
  </si>
  <si>
    <t>DRENÁŽNÍ VRSTVY Z PLASTBETONU (PLASTMALTY)</t>
  </si>
  <si>
    <t>5,0*0,2*0,05 = 0,05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</si>
  <si>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</si>
  <si>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fr. 16/32 12,6*3,2*0,3*2 = 24,19 [A]</t>
  </si>
  <si>
    <t>224325</t>
  </si>
  <si>
    <t>PILOTY ZE ŽELEZOBETONU C30/37</t>
  </si>
  <si>
    <t>3,14*0,63*0,63*0,25*4,0*18 = 22,43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</si>
  <si>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</si>
  <si>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</si>
  <si>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</si>
  <si>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4,03 = 4,03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</si>
  <si>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</si>
  <si>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264128</t>
  </si>
  <si>
    <t>VRTY PRO PILOTY TŘ. I D DO 600MM</t>
  </si>
  <si>
    <t>hluché vrtání 49m není v položce zahrnuto</t>
  </si>
  <si>
    <t>18*4,0 = 72,00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</si>
  <si>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</si>
  <si>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272324</t>
  </si>
  <si>
    <t>ZÁKLADY ZE ŽELEZOBETONU DO C25/30</t>
  </si>
  <si>
    <t>(24,82+25,02)*0,8 = 39,87 [A]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</si>
  <si>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</si>
  <si>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</si>
  <si>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</si>
  <si>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6,78 = 6,78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</si>
  <si>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</si>
  <si>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3</t>
  </si>
  <si>
    <t>Svislé konstrukce</t>
  </si>
  <si>
    <t>31717</t>
  </si>
  <si>
    <t>KOVOVÉ KONSTRUKCE PRO KOTVENÍ ŘÍMSY</t>
  </si>
  <si>
    <t>KG</t>
  </si>
  <si>
    <t>dle VL 402.02 8,3*(11+12) = 190,90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</si>
  <si>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</si>
  <si>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</si>
  <si>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</si>
  <si>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povrch opatřen striáží</t>
  </si>
  <si>
    <t>0,23*11,0+0,5*10,0 = 7,53 [A]</t>
  </si>
  <si>
    <t>317365</t>
  </si>
  <si>
    <t>VÝZTUŽ ŘÍMS Z OCELI 10505, B500B</t>
  </si>
  <si>
    <t>0,65+0,43 = 1,08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</si>
  <si>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</si>
  <si>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333221</t>
  </si>
  <si>
    <t>OBKLAD MOSTNÍCH OPĚR A KŘÍDEL KVÁDROVÝ A ŘÁDKOVÝ</t>
  </si>
  <si>
    <t>rozsah dle PD a TZ</t>
  </si>
  <si>
    <t>((9,4+2*1,0)*1,85+(9,4+2*1,0)*1,97)*0,45 = 19,60 [A]</t>
  </si>
  <si>
    <t>Položka zahrnuje:
- dodávku a osazení dvoustranně lícovaného kamene
- jeho případné kotvení se všemi souvisejícími materiály a pracemi
- dodávku předepsané malty
- spárování.
Položka nezahrnuje:
- x</t>
  </si>
  <si>
    <t>333324</t>
  </si>
  <si>
    <t>MOSTNÍ OPĚRY A KŘÍDLA ZE ŽELEZOVÉHO BETONU DO C25/30</t>
  </si>
  <si>
    <t>73,49 = 73,49 [A]</t>
  </si>
  <si>
    <t>333365</t>
  </si>
  <si>
    <t>VÝZTUŽ MOSTNÍCH OPĚR A KŘÍDEL Z OCELI 10505, B500B</t>
  </si>
  <si>
    <t>10,38 = 10,38 [A]</t>
  </si>
  <si>
    <t>420324</t>
  </si>
  <si>
    <t>PŘECHODOVÉ DESKY MOSTNÍCH OPĚR ZE ŽELEZOBETONU C25/30</t>
  </si>
  <si>
    <t>7,1*0,25*2,0*2 = 7,10 [A]</t>
  </si>
  <si>
    <t>420365</t>
  </si>
  <si>
    <t>VÝZTUŽ PŘECHODOVÝCH DESEK MOSTNÍCH OPĚR Z OCELI 10505, B500B</t>
  </si>
  <si>
    <t>1,14 = 1,14 [A]</t>
  </si>
  <si>
    <t>421325</t>
  </si>
  <si>
    <t>MOSTNÍ NOSNÉ DESKOVÉ KONSTRUKCE ZE ŽELEZOBETONU C30/37</t>
  </si>
  <si>
    <t>včetně skruže_x000D_
včetně vyznačení letopočtu</t>
  </si>
  <si>
    <t>2,3*9,4 = 21,62 [A]</t>
  </si>
  <si>
    <t>421365</t>
  </si>
  <si>
    <t>VÝZTUŽ MOSTNÍ DESKOVÉ KONSTRUKCE Z OCELI 10505</t>
  </si>
  <si>
    <t>4,79 = 4,79 [A]</t>
  </si>
  <si>
    <t>42815</t>
  </si>
  <si>
    <t>MOSTNÍ LOŽISKA Z ASFALT PÁSŮ</t>
  </si>
  <si>
    <t>9,4*1,0*2 = 18,80 [A]</t>
  </si>
  <si>
    <t>Položka zahrnuje:
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
Položka nezahrnuje:
- x</t>
  </si>
  <si>
    <t>434314</t>
  </si>
  <si>
    <t>SCHODIŠŤOVÉ STUPNĚ, Z PROST BETONU DO C25/30</t>
  </si>
  <si>
    <t>12*0,8*0,3*0,35+0,2*0,4*3,9 = 1,32 [A]</t>
  </si>
  <si>
    <t>451312</t>
  </si>
  <si>
    <t>PODKLADNÍ A VÝPLŇOVÉ VRSTVY Z PROSTÉHO BETONU C12/15</t>
  </si>
  <si>
    <t>(52,1+55,1)*0,15+2,9*0,15*7,5*2+0,6*0,6*9,6*2+1,02*10,0*0,3+(10,1+5,13+13,0+8,26)*1,3*0,2+10,2*0,2+3,9*1,0*0,15 = 44,69 [A]</t>
  </si>
  <si>
    <t>Podklad pod dlažbu z lomového kamene tl. 100 mm</t>
  </si>
  <si>
    <t>((10,1+5,13+13,0+8,26)*1,3)"m2"*0,1"m" = 4,74 [A]</t>
  </si>
  <si>
    <t>46131</t>
  </si>
  <si>
    <t>PATKY Z PROSTÉHO BETONU</t>
  </si>
  <si>
    <t>beton C20/25 (4,9+3,5+2,9+1,2+2,2+2,0)*0,8*0,6 = 8,02 [A]</t>
  </si>
  <si>
    <t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</si>
  <si>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zpevnění koryta, odláždění svahů s vytvořením revizního schodiště včetně skluzů</t>
  </si>
  <si>
    <t>((10,1+5,13+13,0+8,26)*1,3)*0,3 = 14,23 [A]</t>
  </si>
  <si>
    <t>572213</t>
  </si>
  <si>
    <t>SPOJOVACÍ POSTŘIK Z EMULZE DO 0,5KG/M2</t>
  </si>
  <si>
    <t>7,4*5,0*2 = 74,00 [A]</t>
  </si>
  <si>
    <t>ACO 11S MOD, PMB 25/55-60 tl. 40 mm
POZN.: Fakturace bude probíhat na základě skutečnosti. Pro fakturaci bude provedeno přesné zaměření každé asfaltové vrstvy zvlášť (včetně tloušťky) v souladu s TKP 1.</t>
  </si>
  <si>
    <t>7,4*5,0"m2"*0,04"m" = 1,48 [A]_x000D_
Celkové množství = 1,48</t>
  </si>
  <si>
    <t>ACL 16S MOD, PMB 25/55-60 tl. 50 mm
POZN.: Fakturace bude probíhat na základě skutečnosti. Pro fakturaci bude provedeno přesné zaměření každé asfaltové vrstvy zvlášť (včetně tloušťky) v souladu s TKP 1.</t>
  </si>
  <si>
    <t>7,4*5,0"m2"*0,05"m" = 1,85 [A]_x000D_
Celkové množství = 1,85</t>
  </si>
  <si>
    <t>575A03</t>
  </si>
  <si>
    <t>LITÝ ASFALT MA I (SILNICE, DÁLNICE) 11</t>
  </si>
  <si>
    <t>MA 11 IV, tl. 40 mm
POZN.: Fakturace bude probíhat na základě skutečnosti. Pro fakturaci bude provedeno přesné zaměření každé asfaltové vrstvy zvlášť (včetně tloušťky) v souladu s TKP 1.</t>
  </si>
  <si>
    <t>7,4*5,0"m2"*0,04"m" = 1,48 [A]</t>
  </si>
  <si>
    <t>7</t>
  </si>
  <si>
    <t>Přidružená stavební výroba</t>
  </si>
  <si>
    <t>711111</t>
  </si>
  <si>
    <t>IZOLACE BĚŽNÝCH KONSTRUKCÍ PROTI ZEMNÍ VLHKOSTI ASFALTOVÝMI NÁTĚRY</t>
  </si>
  <si>
    <t>2,9*(3,2+2,3)*1,5+1,85*7,1+3,1*(3,2+2,6)*1,5+1,93*7,1 = 77,73 [A]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</si>
  <si>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</si>
  <si>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711122</t>
  </si>
  <si>
    <t>IZOLACE BĚŽNÝCH KONSTRUKCÍ PROTI TLAKOVÉ VODĚ ASFALTOVÝMI PÁSY</t>
  </si>
  <si>
    <t>((2*0,3+2*0,8+0,9)*(3,2+2,3+9,9))*2 = 95,48 [A]</t>
  </si>
  <si>
    <t>711432</t>
  </si>
  <si>
    <t>IZOLACE MOSTOVEK POD ŘÍMSOU ASFALTOVÝMI PÁSY</t>
  </si>
  <si>
    <t>Izolace mostovky se provede jako celoplošná. Izolace se přetáhne přes čelo nosné konstrukce na přechodovou desku v délce minimálně 1,0m</t>
  </si>
  <si>
    <t>(0,8+1,7)*5,0 = 12,50 [A]</t>
  </si>
  <si>
    <t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</si>
  <si>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</si>
  <si>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</si>
  <si>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>9,4*(2*2,0+5,0+0,67+0,76) = 98,04 [A]</t>
  </si>
  <si>
    <t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</si>
  <si>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</si>
  <si>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</si>
  <si>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gramáž 800 g/m2 2,9*(3,2+2,3)*1,5+1,85*7,1+3,1*(3,2+2,6)*1,5+1,93*7,1+((2*0,3+2*0,8+0,9)*(3,2+2,3+9,9))*2 = 173,21 [A]</t>
  </si>
  <si>
    <t>Položka zahrnuje:
- dodání předepsaného ochranného materiálu
- zřízení ochrany izolace
Položka nezahrnuje:
- x</t>
  </si>
  <si>
    <t>78382</t>
  </si>
  <si>
    <t>NÁTĚRY BETON KONSTR TYP S2 (OS-B)</t>
  </si>
  <si>
    <t>(0,35*2+0,27*2+3,0)*9,4+2,52*2+0,9*(2*3,2+2*2,3) = 54,80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</si>
  <si>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</si>
  <si>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78384</t>
  </si>
  <si>
    <t>NÁTĚRY BETON KONSTR TYP S5 (OS-DI)</t>
  </si>
  <si>
    <t>(0,25+0,35+0,75+0,15)*11,0+(0,25+0,35+1,75+0,15)*10,0 = 41,50 [A]</t>
  </si>
  <si>
    <t>83433</t>
  </si>
  <si>
    <t>POTRUBÍ Z TRUB KAMENINOVÝCH DN DO 150MM</t>
  </si>
  <si>
    <t>4 = 4,00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</si>
  <si>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</si>
  <si>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9112B1</t>
  </si>
  <si>
    <t>ZÁBRADLÍ MOSTNÍ SE SVISLOU VÝPLNÍ - DODÁVKA A MONTÁŽ</t>
  </si>
  <si>
    <t>Povrchová úprava zábradlí je provedena žárovým zinkováním – máčením v tloušťce 40 m. Dále bude zábradlí opatřeno základním nátěrem reaktivní barvou a dvojnásobným syntetickým nátěrem vrchním. Barva zábradlí bude modř nebeská RAL 5015</t>
  </si>
  <si>
    <t>10,3 = 10,30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</si>
  <si>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</si>
  <si>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9117C1</t>
  </si>
  <si>
    <t>SVOD OCEL ZÁBRADEL ÚROVEŇ ZADRŽ H2 - DODÁVKA A MONTÁŽ</t>
  </si>
  <si>
    <t>12 = 12,00 [A]</t>
  </si>
  <si>
    <t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</si>
  <si>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91355</t>
  </si>
  <si>
    <t>EVIDENČNÍ ČÍSLO MOSTU</t>
  </si>
  <si>
    <t>Položka zahrnuje:
- štítek s evidenčním číslem mostu
- sloupek dopravní značky včetně osazení a nutných zemních prací a zabetonování
Položka nezahrnuje:
- x</t>
  </si>
  <si>
    <t>919111</t>
  </si>
  <si>
    <t>ŘEZÁNÍ ASFALTOVÉHO KRYTU VOZOVEK TL DO 50MM</t>
  </si>
  <si>
    <t>2*7,4+10,0+11,0 = 35,80 [A]</t>
  </si>
  <si>
    <t>931183</t>
  </si>
  <si>
    <t>VÝPLŇ DILATAČNÍCH SPAR Z POLYSTYRENU TL 30MM</t>
  </si>
  <si>
    <t>(0,46+1,21+0,23+0,5)*2 = 4,80 [A]</t>
  </si>
  <si>
    <t>Položka zahrnuje:
- dodávku a osazení předepsaného materiálu
- očištění ploch spáry před úpravou
- očištění okolí spáry po úpravě
Položka nezahrnuje:
- x</t>
  </si>
  <si>
    <t>931325</t>
  </si>
  <si>
    <t>TĚSNĚNÍ DILATAČ SPAR ASF ZÁLIVKOU MODIFIK PRŮŘ DO 600MM2</t>
  </si>
  <si>
    <t>podél obrub + 2x příčná spára</t>
  </si>
  <si>
    <t>Položka zahrnuje:
- dodávku a osazení předepsaného materiálu
- očištění ploch spáry před úpravou
- očištění okolí spáry po úpravě
Položka nezahrnuje:
- těsnící profil</t>
  </si>
  <si>
    <t>93857</t>
  </si>
  <si>
    <t>BROUŠENÍ BETON KONSTR</t>
  </si>
  <si>
    <t>broušení mostovky</t>
  </si>
  <si>
    <t>5*9,4 = 47,00 [A]</t>
  </si>
  <si>
    <t>Položka zahrnuje:
- očištění předepsaným způsobem
- odklizení vzniklého odpadu
Položka nezahrnuje:
- x</t>
  </si>
  <si>
    <t>nepotřebný výkopek - zemina, drny, kamení - nevhodný materiál pro další použití na stavbě</t>
  </si>
  <si>
    <t>pol. 13173.K - pol. 17411.K (38,750-7,290)*2,0 = 62,92 [A]</t>
  </si>
  <si>
    <t>katalog odpadů pod kódem 17 02 03</t>
  </si>
  <si>
    <t>potrubí PE 90 31,6*2,12/1000 = 0,07 [A]</t>
  </si>
  <si>
    <t>13173.K</t>
  </si>
  <si>
    <t>vč. odvozu na recyklační středisko</t>
  </si>
  <si>
    <t>38,750 = 38,75 [A]</t>
  </si>
  <si>
    <t>17411.K</t>
  </si>
  <si>
    <t>Předpoklad vytěžený materiál z hloubení jam</t>
  </si>
  <si>
    <t>7,290 = 7,29 [A]</t>
  </si>
  <si>
    <t>17581.K</t>
  </si>
  <si>
    <t>K</t>
  </si>
  <si>
    <t>štěrkopísek 6,240 = 6,24 [A]</t>
  </si>
  <si>
    <t>15 "m2" = 15,00 [A]</t>
  </si>
  <si>
    <t>451572</t>
  </si>
  <si>
    <t>VÝPLŇ VRSTVY Z KAMENIVA TĚŽENÉHO, INDEX ZHUTNĚNÍ ID DO 0,8</t>
  </si>
  <si>
    <t>3,11 = 3,11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</si>
  <si>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</si>
  <si>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85226</t>
  </si>
  <si>
    <t>POTRUBÍ Z TRUB LITINOVÝCH TLAKOVÝCH PŘÍRUBOVÝCH DN DO 80MM</t>
  </si>
  <si>
    <t>KS</t>
  </si>
  <si>
    <t>jištěná spojka PE/příruba 90 2 "ks" = 2,00 [A]_x000D_
lemový nákružek s točivou přírubou DN 90 15 "ks" = 15,00 [B]_x000D_
trouba litinová přírubová FF 80 - 1000 mm 2 "ks" = 2,00 [C]_x000D_
koleno litinové přírubové Q 90° - 80 3 "ks" = 3,00 [D]_x000D_
koleno litinové přírubové patkové N 90° - 80 2 "ks" = 2,00 [E]_x000D_
Mezisoučet = 24,00 [F]</t>
  </si>
  <si>
    <t>87327</t>
  </si>
  <si>
    <t>POTRUBÍ Z TRUB PLASTOVÝCH TLAKOVÝCH SVAŘOVANÝCH DN DO 100MM</t>
  </si>
  <si>
    <t>vč. ochrany povrchového vedení obedněním v délce 19,0 m</t>
  </si>
  <si>
    <t>31,6 = 31,60 [A]</t>
  </si>
  <si>
    <t>891126</t>
  </si>
  <si>
    <t>ŠOUPÁTKA DN DO 80MM</t>
  </si>
  <si>
    <t>Položka zahrnuje:
- kompletní montáž dle technologického předpisu
- dodávku armatury
- mimostaveništní a vnitrostaveništní dopravu
Položka nezahrnuje:
- x</t>
  </si>
  <si>
    <t>891214</t>
  </si>
  <si>
    <t>VENTILY DN DO 40MM</t>
  </si>
  <si>
    <t>odvzdušnení potrubí</t>
  </si>
  <si>
    <t>891826</t>
  </si>
  <si>
    <t>NAVRTÁVACÍ PASY DN DO 80MM</t>
  </si>
  <si>
    <t>891926</t>
  </si>
  <si>
    <t>ZEMNÍ SOUPRAVY DN DO 80MM S POKLOPEM</t>
  </si>
  <si>
    <t>899308</t>
  </si>
  <si>
    <t>DOPLŇKY NA POTRUBÍ - SIGNALIZAČ VODIČ</t>
  </si>
  <si>
    <t>propojení signálního vodiče</t>
  </si>
  <si>
    <t>33 = 33,00 [A]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</si>
  <si>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</si>
  <si>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899611</t>
  </si>
  <si>
    <t>TLAKOVÉ ZKOUŠKY POTRUBÍ DN DO 80MM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</si>
  <si>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</si>
  <si>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89971</t>
  </si>
  <si>
    <t>PROPLACH A DEZINFEKCE VODOVODNÍHO POTRUBÍ DN DO 80MM</t>
  </si>
  <si>
    <t>Položka zahrnuje:
- napuštění a vypuštění vody
- dodání vody a dezinfekčního prostředku
- bakteriologický rozbor vody
Položka nezahrnuje:
- x</t>
  </si>
  <si>
    <t>A</t>
  </si>
  <si>
    <t>vybouraný asfaltový materiál, kusový, bez PAU</t>
  </si>
  <si>
    <t>pol. 11313 2 "m3" * 2,4 "t/m3" = 4,80 [A]</t>
  </si>
  <si>
    <t>17 01 01 - BETON z vybouraných konstrukcí_x000D_
17 09 04 - Směsné stavebí a demoliční odpady</t>
  </si>
  <si>
    <t>pol. 11415 3 "m3" * 2,5 "t/m3" = 7,50 [A]</t>
  </si>
  <si>
    <t>pol. 13173.K - pol. 17411.K (113,290-85,840) "m3" *2,0 "t/m3" = 54,90 [A]_x000D_
pol. 11332 - vybouraný podklady z kameniva 3 "m3" * 2,0 "t/m3" = 6,00 [B]_x000D_
Mezisoučet = 60,90 [C]</t>
  </si>
  <si>
    <t>02760</t>
  </si>
  <si>
    <t>POMOC PRÁCE ZŘÍZ NEBO ZAJIŠŤ JÍMKY, STAV JÁMY A ŠACHTY</t>
  </si>
  <si>
    <t>zamezení průtoku vody do výkopu pro chráničku_x000D_
(délka 2,5 m, šířka 1,0 m, výška 0,8 m) 2x_x000D_
vč. následného rozebrání_x000D_
Nasazená jímka – zemní hrázka ( případně zpevněná prkny)  zamezující přítoku do výkopu pro vodovod  a umožňující převedení vzduté vody troubou přes výkop.Možno nahradit jiným vhodným těsnícím materiálem – např. pytle s jílovitou zeminou, těsnící folie apod.</t>
  </si>
  <si>
    <t>Nasazená jímka dvojitá 1 = 1,00 [A]</t>
  </si>
  <si>
    <t>10 "m2"  * 0,2 "m" = 2,00 [A]</t>
  </si>
  <si>
    <t>10 "m2"  * 0,3 "m" = 3,00 [A]</t>
  </si>
  <si>
    <t>11415</t>
  </si>
  <si>
    <t>ODSTRAN DLAŽEB VODNÍCH KORYT Z LOM KAM NA MC VČET PODKL</t>
  </si>
  <si>
    <t>rozebrání dlažby z lomového kamene 12 "m2" * 0,25 "m" = 3,00 [A]</t>
  </si>
  <si>
    <t>Položka zahrnuje:
- odstranění konstrukcí vodních koryt 
-  veškerou manipulaci s vybouranou sutí a s vybouranými hmotami  vč.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položce).
Způsob měření:
- měří se v m3 vybouraných hmot ve stavu před vybouráním</t>
  </si>
  <si>
    <t>115311</t>
  </si>
  <si>
    <t>ČERPÁNÍ VODY Z PODZEMÍ DO 500L/MIN VÝŠKY DO 20M</t>
  </si>
  <si>
    <t>HOD</t>
  </si>
  <si>
    <t>vč. pohotovosti náhradní čerpací soupravy na dobu až 5 dní</t>
  </si>
  <si>
    <t>120 = 120,00 [A]</t>
  </si>
  <si>
    <t>Položka zahrnuje:
- čerpání vody v podzemí
- náklady na provoz čerpadla včetně nákladu na záložní čerpadlo
- zřízení čerpací jímky v šachtě
- svislé potrubí v šachtě
- potrubí na povrchu zaústěné do usazovacích (čistících) jímek před vypouštěním vod mimo staveniště, zřízení těchto jímek.
- následná demontáž a likvidace těchto zařízení
Položka nezahrnuje:
- x</t>
  </si>
  <si>
    <t>113,290 = 113,29 [A]</t>
  </si>
  <si>
    <t>85,840 = 85,84 [A]</t>
  </si>
  <si>
    <t>štěrkopísek 21,010 = 21,01 [A]</t>
  </si>
  <si>
    <t>33 "m2" = 33,00 [A]</t>
  </si>
  <si>
    <t>45157</t>
  </si>
  <si>
    <t>PODKLADNÍ A VÝPLŇOVÉ VRSTVY Z KAMENIVA TĚŽENÉHO</t>
  </si>
  <si>
    <t>podklad pod rovnaninu z lom. kamene 12 "m2" * 0,2 "m" = 2,40 [A]</t>
  </si>
  <si>
    <t>46321</t>
  </si>
  <si>
    <t>ROVNANINA Z LOMOVÉHO KAMENE</t>
  </si>
  <si>
    <t>frakce 200/400</t>
  </si>
  <si>
    <t>rovnanina z lomového kamene tl. 0,6 m 12 "m2" * 0,6 "m" = 7,20 [A]</t>
  </si>
  <si>
    <t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</si>
  <si>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SC C8/10 tl. 130 mm 10 "m2" * 0,130 "m" = 1,30 [A]</t>
  </si>
  <si>
    <t>ŠDA fr. 0/32, tl. min. 220 mm 10 "m2" * 0,220 "m" = 2,20 [A]</t>
  </si>
  <si>
    <t>Postřiky jsou uváděny v množství zbytkového pojiva po vyštěpení</t>
  </si>
  <si>
    <t>PI-C, 0,5 kg/m2 10 = 10,00 [A]</t>
  </si>
  <si>
    <t>PS-CP, 0,35 kg/m2 10+10 = 20,00 [A]</t>
  </si>
  <si>
    <t>POZN.: Fakturace bude probíhat na základě skutečnosti. Pro fakturaci bude provedeno přesné zaměření každé asfaltové vrstvy zvlášť (včetně tloušťky) v souladu s TKP 1</t>
  </si>
  <si>
    <t>ACO 11S, PMB 25/55-60 tl. 40 mm 10 "m2" * 0,04 "m" = 0,40 [A]</t>
  </si>
  <si>
    <t>ACL 16S, PMB 25/55-60 tl. 60 mm 10 "m2" * 0,06 "m" = 0,60 [A]</t>
  </si>
  <si>
    <t>ACP 16S, 50/70 tl. 70 mm 10 "m2" * 0,07 "m" = 0,70 [A]</t>
  </si>
  <si>
    <t>6</t>
  </si>
  <si>
    <t>Úpravy povrchů, podlahy, výplně otvorů</t>
  </si>
  <si>
    <t>62845</t>
  </si>
  <si>
    <t>SPÁROVÁNÍ STÁVAJÍCÍCH DLAŽEB CEMENT MALTOU</t>
  </si>
  <si>
    <t>vyspárování rovnaniny 4 cm pod líc opevnění 12 "m2" = 12,00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</si>
  <si>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</si>
  <si>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T kus litinový přírubový 80/80 3 "ks" = 3,00 [A]_x000D_
lemový nákružek s točivou přírubou DN lemový nákružek s točivou přírubou DN 90 18 "ks" = 18,00 [B]_x000D_
trouba litinová přírubová FF 80 - 1000 mm 1 "ks" = 1,00 [C]_x000D_
koleno litinové přírubové Q 90° - 80 2 "ks" = 2,00 [D]_x000D_
koleno litinové přírubové patkové N 90° - 80 5 "ks" = 5,00 [E]_x000D_
koleno litinové FFK 30° - 80 3 "ks" = 3,00 [F]_x000D_
koleno litinové FFK 45° - 80 5 "ks" = 5,00 [G]_x000D_
koleno litinové FFK 60° - 80 2 "ks" = 2,00 [H]_x000D_
Mezisoučet = 39,00 [I]</t>
  </si>
  <si>
    <t>85827</t>
  </si>
  <si>
    <t>NASUNUTÍ LITIN TRUB DN DO 100MM DO CHRÁNIČKY</t>
  </si>
  <si>
    <t>6 = 6,00 [A]</t>
  </si>
  <si>
    <t>Položka zahrnuje:
- pojízdná sedla (objímky)
- případně předepsané utěsnění konců chráničky
Položka nezahrnuje:
- dodávku potrubí</t>
  </si>
  <si>
    <t>33,65 = 33,65 [A]</t>
  </si>
  <si>
    <t>87458</t>
  </si>
  <si>
    <t>POTRUBÍ Z TRUB PLAST ODPAD DN DO 600MM</t>
  </si>
  <si>
    <t>převod odtoku z rybníka mimo výkop</t>
  </si>
  <si>
    <t>10 = 10,00 [A]</t>
  </si>
  <si>
    <t>87646</t>
  </si>
  <si>
    <t>CHRÁNIČKY Z TRUB PLASTOVÝCH DN DO 400MM</t>
  </si>
  <si>
    <t>5,56 = 5,56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</si>
  <si>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</si>
  <si>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891426</t>
  </si>
  <si>
    <t>HYDRANTY PODZEMNÍ DN 80MM</t>
  </si>
  <si>
    <t>35 = 35,00 [A]</t>
  </si>
  <si>
    <t>pol. 17110 3,0 "m3" * 2,0 "t/m3" = 6,00 [A]</t>
  </si>
  <si>
    <t>30 "ks" * 0,1 "m3" = 3,00 [A]</t>
  </si>
  <si>
    <t>18351</t>
  </si>
  <si>
    <t>CHEMICKÉ ODPLEVELENÍ</t>
  </si>
  <si>
    <t>30 "ks" * 1 "m3" = 30,00 [A]</t>
  </si>
  <si>
    <t>Položka zahrnuje
- celoplošný postřik a chemickou likvidace nežádoucích rostlin nebo jejích částí a zabránění jejich dalšímu růstu na urovnaném volném terénu
Položka nezahrnuje:
- x</t>
  </si>
  <si>
    <t>18461</t>
  </si>
  <si>
    <t>MULČOVÁNÍ</t>
  </si>
  <si>
    <t>borka mulčovací (15-40 mm frakce)</t>
  </si>
  <si>
    <t>30 "ks" * 1 "m2" = 30,00 [A]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</si>
  <si>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</si>
  <si>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184B12</t>
  </si>
  <si>
    <t>VYSAZOVÁNÍ STROMŮ LISTNATÝCH S BALEM OBVOD KMENE DO 10CM, VÝŠ DO 1,7M</t>
  </si>
  <si>
    <t>hrušeň botanické a okrasné druhy (Pyrus sp.) 10 = 10,00 [A]_x000D_
třešeň ptačí (Cerasus avium) 10 = 10,00 [B]_x000D_
Mezisoučet = 20,00 [C]</t>
  </si>
  <si>
    <t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</si>
  <si>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184B22</t>
  </si>
  <si>
    <t>VYSAZOVÁNÍ STROMŮ LISTNATÝCH V KONTEJNERU OBVOD KMENE DO 10CM, VÝŠ DO 1,7M</t>
  </si>
  <si>
    <t>jabloň domácí (Malus domestica) 10 = 10,00 [A]</t>
  </si>
  <si>
    <t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</si>
  <si>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02620</t>
  </si>
  <si>
    <t>ZKOUŠENÍ KONSTRUKCÍ A PRACÍ NEZÁVISLOU ZKUŠEBNOU</t>
  </si>
  <si>
    <t>Zhotovitel provede návrh KPZ a následně tento návrh předloží k odsouhlasení investorovi a TDS._x000D_
položek bude čerpáno s vědomím TDS a investora</t>
  </si>
  <si>
    <t>zkoušky podloží a konstrukčních vrstev 1 = 1,00 [A]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</si>
  <si>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</si>
  <si>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</si>
  <si>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</si>
  <si>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Náklady na opravu poškozených komunikací na objízdných a přístupových trasách a komunikacích dotčených stavbou včetně zajištění DIO během oprav_x000D_
PRELIMINÁŘ - PEVNÁ CENA *3 000 000,- Kč bez DPH*_x000D_
POZN.: položka bude čerpána v rozsahu dle pokynu objednatele a TDS</t>
  </si>
  <si>
    <t>Položka zahrnuje:
- veškeré náklady spojené se zřízením nebo zajištěním objížďky a přístupové cesty
Položka nezahrnuje:
- x</t>
  </si>
  <si>
    <t>02730</t>
  </si>
  <si>
    <t>POMOC PRÁCE ZŘÍZ NEBO ZAJIŠŤ OCHRANU INŽENÝRSKÝCH SÍTÍ</t>
  </si>
  <si>
    <t>Vytýčení veškerých inženýrských sítí a jejich ochrana během výstavby - náklady správců sítí včetně zemních prací a ostatních přípomocí zhotovitele</t>
  </si>
  <si>
    <t>Položka zahrnuje:
- zajištění vytýčení veškerých stávajících inženýrských sítí (včetně úhrady za vytýčení), odpovědnost za jejich neporušení během výstavby a zpětné předání pro všechny  SO jejich správcům.</t>
  </si>
  <si>
    <t>02811</t>
  </si>
  <si>
    <t>PRŮZKUMNÉ PRÁCE GEOTECHNICKÉ NA POVRCHU</t>
  </si>
  <si>
    <t>položek bude čerpáno s vědomím TDS a investora</t>
  </si>
  <si>
    <t>zkoušení zemních konstrukcí 1 = 1,00 [A]</t>
  </si>
  <si>
    <t>02910</t>
  </si>
  <si>
    <t>OSTATNÍ POŽADAVKY - ZEMĚMĚŘICKÁ MĚŘENÍ VE VÝSTAVBĚ</t>
  </si>
  <si>
    <t>Položka zahrnuje:    _x000D_
- vytyčení stávajících IS , seznam sítí čerpat z koordinačních výkresů_x000D_
- vytyčení hranice staveniště, vč.vyhotovení vytyčovacího protokolu stavby_x000D_
- průběžné geodetické zaměřování dle potřeby stavby a postupu výstavby</t>
  </si>
  <si>
    <t>029113</t>
  </si>
  <si>
    <t>OSTATNÍ POŽADAVKY - ZEMĚMĚŘICKÉ ZAMĚŘENÍ - CELKY</t>
  </si>
  <si>
    <t>Geodetické zaměření skutečného provedení stavby</t>
  </si>
  <si>
    <t>Položka zahrnuje:    _x000D_
1. Geodet zhotovitele provede zaměření dotčených úseků pro ZPS (polohopis) a DI+TI (Dopravní a_x000D_
Technická Infrastruktura)_x000D_
2. Geodet zhotovitele do DTM sám vytvoří a nahraje data ZPS (Metodika od ČUZK zde:_x000D_
https://www.cuzk.gov.cz/DMVS/Metodika/Metodika_pro_geodety_k_aktualizaci_DTM_v2-1_final.aspx) –_x000D_
následně předá pak informaci / protokol o úspěšném nahrání._x000D_
3. Geodet zhotovitele požádá zástupce objednatele o vydání neveřejných dat DTM pro zpracování DI+_x000D_
TI – dodá mapku s vyznačeným rozsahem nebo se může využít přehledná situace stavby (pro výdej dat_x000D_
DI+TI není nutné čekat na úplný závěr stavby)_x000D_
4. Zástupce objednatele požádá e-mailem o vydání neveřejných dat externího editora, firmu GRID a.s._x000D_
(na mail zbynek@grid.cz a v kopii kopackova@grid.cz), přiloží mapku (rozsah) a kontakt na geodeta_x000D_
zhotovitele._x000D_
5. GRID skrze ISDMVS zažádá o výdej neveřejných dat, po vydání data předá zpět geodetovi_x000D_
dodavatele a v kopii informuje zástupce objednatele_x000D_
6. Geodet zhotovitele upraví data a aktualizuje DI+TI, upravená data v JVF předá zpět na GRID, v kopii_x000D_
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</si>
  <si>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02943</t>
  </si>
  <si>
    <t>OSTATNÍ POŽADAVKY - VYPRACOVÁNÍ RDS</t>
  </si>
  <si>
    <t>předání v elektronické i v papírové podobě v počtu paré dle smlouvy</t>
  </si>
  <si>
    <t>Položka zahrnuje: _x000D_
- vypracování realizační dokumentace stavby_x000D_
- Realizační dokumentace stavby v rozsahu dle požadavků objednatele včetně zapracování všech podmínek a požadavků stavebního povolení a podmínek stanovených zadávací dokumentací.  _x000D_
- Dokumentace bude zpracována pro všechny objekty dle čl. 6.1.2 (TKP D kap. 6, příl. 5); jejím předmětem je dokumentace všech zhotovovaných a pomocných konstrukcí a prací nutných ke stavbě objektu.  _x000D_
- Součástí je předání dokumentace v tištěné podobě v počtu 4 paré a předání v elektonické podobě (rozsah a uspořádání odpovídající podobě tištěné) v uzavřeném (PDF) a otevřeném formátu (DWG, XLS, DOC, apod.). _x000D_
- RDS bude zahrnovat havarijní plán, protipovodňový plán, BOZP plán,  a projekt dopravně inženýrských opatření.
- veškeré náklady spojené s objednatelem požadovanými pracemi
Položka nezahrnuje:
- x</t>
  </si>
  <si>
    <t>DSPS včetně PTD vodovodu 1 = 1,00 [A]</t>
  </si>
  <si>
    <t>Položka zahrnuje: 
-vypracování dokumentace skutečného provedení _x000D_
- součástí je předání dokumentace v tištěné podobě v počtu 4 paré a předání v elektonické podobě (rozsah a uspořádání odpovídající podobě tištěné) v uzavřeném (PDF) a otevřeném formátu (DWG, XLS, DOC, apod.). 
Položka nezahrnuje: 
- x</t>
  </si>
  <si>
    <t>02945</t>
  </si>
  <si>
    <t>OSTAT POŽADAVKY - GEOMETRICKÝ PLÁN</t>
  </si>
  <si>
    <t>Položka zahrnuje:       
- přípravu podkladů, vyhotovení žádosti pro vklad na katastrální úřad_x000D_
- polní práce spojené s vyhotovením geometrického plánu_x000D_
- výpočetní a grafické kancelářské práce_x000D_
- úřední ověření výsledného elaborátu_x000D_
- schválení návrhu vkladu do katastru nemovitostí příslušným katastrálním úřadem</t>
  </si>
  <si>
    <t>02946</t>
  </si>
  <si>
    <t>OSTAT POŽADAVKY - FOTODOKUMENTACE</t>
  </si>
  <si>
    <t>Položka zahrnuje:
- Před vlastním zahájením stavebních prací se doporučuje provést prohlídku a zdokumentovat stav současného stavu objízdných tras, komunikací, mostů používaných stavbou,   vzrostlé zeleně a  staveb dotčených výstavbou, které nejsou majetkem investora včetně oplocení pozemků. _x000D_
- Z této technické prohlídky (pasportizace) bude Zhotovitelem pořízen záznam. Po dokončení prací provede Zhotovitel tzv.Repasportizaci, kdy zaznamená stav po dokončení díla.</t>
  </si>
  <si>
    <t>02960</t>
  </si>
  <si>
    <t>OSTATNÍ POŽADAVKY - ODBORNÝ DOZOR</t>
  </si>
  <si>
    <t>účast a dozor geologa / geotechnika na stavbě, stanovení rozsahu sanací, vyhodnocení podloží, materiálů_x000D_
vč. geotechnického dozoru pro demolici mostu a nový most (SO 200 a SO 201)_x000D_
Pozn.: Bude čerpáno se souhlasem TDS a investrora</t>
  </si>
  <si>
    <t>02990</t>
  </si>
  <si>
    <t>OSTATNÍ POŽADAVKY - INFORMAČNÍ TABULE</t>
  </si>
  <si>
    <t>vč. osazení, údržby, oprav a odstranění po ukončení platnosti, vč. příp. přesunu_x000D_
během etap výstavby</t>
  </si>
  <si>
    <t>omluvná tabule (KSUS SK) 2 = 2,00 [A]</t>
  </si>
  <si>
    <t>Položka zahrnuje:_x000D_
- výrobu, dodávku a montáž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</si>
  <si>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02991</t>
  </si>
  <si>
    <t>informační tabule (KSÚS SK) 2 = 2,00 [A]</t>
  </si>
  <si>
    <t>03100</t>
  </si>
  <si>
    <t>ZAŘÍZENÍ STAVENIŠTĚ - ZŘÍZENÍ</t>
  </si>
  <si>
    <t>náklady spojené se zřízením: staveništními komunikacemi, oplocení komunikacemi, oplocení staveniště,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prostor pro potřeby stavby. Komplexní ostrahu a zabezpečení staveniště. Monitoring vlivu stavby na okolní prostředí (hluk, prašnost, doprava). Poplatky a nákaldy spojené se záborem veřejného prostranství a s tím související dopravní značení a zabezpečení pracoviště. Poplatky a náklady za spotřebované energie, plyn, vodu atd. v době výstavby až do předání díla. Zajištění údržby veřejných komunikací a komunikací pro pěší v průběhu celé stavby, včetně případné zimní údržby.</t>
  </si>
  <si>
    <t>Položka zahrnuje:
 objednatelem povolené náklady na pořízení (event. pronájem), provozování, udržování a likvidaci zhotovitelova zařízení
Položka nezahrnuje:
- x</t>
  </si>
  <si>
    <t>ZAŘÍZENÍ STAVENIŠTĚ - PROVOZ</t>
  </si>
  <si>
    <t>14 = 14,00 [A]</t>
  </si>
  <si>
    <t>Položky zahrnují: _x000D_
- náklady na vybavení objektů ZS _x000D_
- náklady na energie spotřebované během realizace stavby _x000D_
- náklady na údržbu, úklid a opravy v objektech ZS _x000D_
- zajištění ostrahy stavby a staveniště po dobu realizace stavby _x000D_
- zřízení dočasných komunikací, sjezdů a nájezdů _x000D_
- zajištění ochrany zeleně v prostoru staveniště dle přísl. normy _x000D_
- provedení takových opatření, aby nebyly překročeny limity prašnosti a hlučnosti dané vyhláškou _x000D_
- náklady na zajištění opatření BOZP _x000D_
- náklad na zajištění havarijní sady na stavbách, které ji případně mohou vyžadovat_x000D_
- Náklad na průběžný denní úklid stavby zahrnující i případné zkrápění vozovek/staveniště proti zamezení prašnosti či pro odstranění nečistot i z návozních tras_x000D_
- náklad na zajištění údržby veřejných komunikací a komunikací pro pěší, cyklostezek dotčených stavbou v průběhu celé stavby, včetně případné zimní údržby.</t>
  </si>
  <si>
    <t>ZAŘÍZENÍ STAVENIŠTĚ - DEMONTÁŽ</t>
  </si>
  <si>
    <t>kompletní likvidace ZS pro celou stavbu vč. následného uvedení ploch ZS do původního, resp. dohodnutého stavu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</si>
</sst>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#\ ###\ ##0.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2" fillId="2" borderId="3" xfId="1" applyFill="1" applyBorder="1" applyProtection="1">
      <alignment horizontal="left" vertical="center" wrapText="1"/>
      <protection locked="0"/>
    </xf>
    <xf numFmtId="0" fontId="0" fillId="2" borderId="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5" xfId="0" applyFill="1" applyBorder="1" applyProtection="1">
      <protection locked="0"/>
    </xf>
    <xf numFmtId="0" fontId="0" fillId="2" borderId="0" xfId="0" applyFill="1" applyProtection="1">
      <protection locked="0"/>
    </xf>
    <xf numFmtId="0" fontId="3" fillId="2" borderId="0" xfId="2" applyFill="1" applyProtection="1">
      <alignment horizontal="left" vertical="center" wrapText="1"/>
      <protection locked="0"/>
    </xf>
    <xf numFmtId="0" fontId="0" fillId="2" borderId="6" xfId="0" applyFill="1" applyBorder="1" applyProtection="1">
      <protection locked="0"/>
    </xf>
    <xf numFmtId="0" fontId="6" fillId="2" borderId="5" xfId="7" applyFill="1" applyBorder="1" applyProtection="1">
      <alignment horizontal="left" vertical="center" wrapText="1"/>
      <protection locked="0"/>
    </xf>
    <xf numFmtId="0" fontId="6" fillId="2" borderId="0" xfId="7" applyFill="1" applyAlignment="1" applyProtection="1">
      <alignment horizontal="right" vertical="center" wrapText="1"/>
      <protection locked="0"/>
    </xf>
    <xf numFmtId="0" fontId="0" fillId="2" borderId="0" xfId="0" applyFill="1" applyAlignment="1" applyProtection="1">
      <alignment horizontal="right"/>
      <protection locked="0"/>
    </xf>
    <xf numFmtId="0" fontId="6" fillId="2" borderId="0" xfId="7" applyFill="1" applyProtection="1">
      <alignment horizontal="left" vertical="center" wrapText="1"/>
      <protection locked="0"/>
    </xf>
    <xf numFmtId="0" fontId="0" fillId="2" borderId="7" xfId="0" applyFill="1" applyBorder="1" applyAlignment="1" applyProtection="1">
      <alignment horizontal="center"/>
      <protection locked="0"/>
    </xf>
    <xf numFmtId="164" fontId="0" fillId="2" borderId="7" xfId="0" applyNumberFormat="1" applyFill="1" applyBorder="1" applyAlignment="1" applyProtection="1">
      <alignment horizontal="center"/>
      <protection locked="0"/>
    </xf>
    <xf numFmtId="0" fontId="5" fillId="3" borderId="8" xfId="4" applyFill="1" applyBorder="1" applyProtection="1">
      <alignment horizontal="center" vertical="center" wrapText="1"/>
      <protection locked="0"/>
    </xf>
    <xf numFmtId="0" fontId="5" fillId="3" borderId="9" xfId="4" applyFill="1" applyBorder="1" applyProtection="1">
      <alignment horizontal="center" vertical="center" wrapText="1"/>
      <protection locked="0"/>
    </xf>
    <xf numFmtId="0" fontId="5" fillId="3" borderId="1" xfId="4" applyFill="1" applyBorder="1" applyProtection="1">
      <alignment horizontal="center" vertical="center" wrapText="1"/>
      <protection locked="0"/>
    </xf>
    <xf numFmtId="0" fontId="5" fillId="3" borderId="10" xfId="4" applyFill="1" applyBorder="1" applyProtection="1">
      <alignment horizontal="center" vertical="center" wrapText="1"/>
      <protection locked="0"/>
    </xf>
    <xf numFmtId="0" fontId="5" fillId="3" borderId="1" xfId="4" applyFill="1" applyBorder="1" applyProtection="1">
      <alignment horizontal="center" vertical="center" wrapText="1"/>
      <protection locked="0"/>
    </xf>
    <xf numFmtId="0" fontId="5" fillId="3" borderId="11" xfId="4" applyFill="1" applyBorder="1" applyProtection="1">
      <alignment horizontal="center" vertical="center" wrapText="1"/>
      <protection locked="0"/>
    </xf>
    <xf numFmtId="0" fontId="5" fillId="3" borderId="9" xfId="4" applyFill="1" applyBorder="1" applyProtection="1">
      <alignment horizontal="center" vertical="center" wrapText="1"/>
      <protection locked="0"/>
    </xf>
    <xf numFmtId="0" fontId="5" fillId="3" borderId="12" xfId="4" applyFill="1" applyBorder="1" applyProtection="1">
      <alignment horizontal="center" vertical="center" wrapText="1"/>
      <protection locked="0"/>
    </xf>
    <xf numFmtId="0" fontId="5" fillId="3" borderId="10" xfId="4" applyFill="1" applyBorder="1" applyProtection="1">
      <alignment horizontal="center" vertical="center" wrapText="1"/>
      <protection locked="0"/>
    </xf>
    <xf numFmtId="0" fontId="7" fillId="2" borderId="7" xfId="0" applyFont="1" applyFill="1" applyBorder="1" applyProtection="1">
      <protection locked="0"/>
    </xf>
    <xf numFmtId="0" fontId="7" fillId="2" borderId="13" xfId="0" applyFont="1" applyFill="1" applyBorder="1" applyProtection="1">
      <protection locked="0"/>
    </xf>
    <xf numFmtId="0" fontId="7" fillId="2" borderId="7" xfId="0" applyFont="1" applyFill="1" applyBorder="1" applyAlignment="1" applyProtection="1">
      <alignment horizontal="right"/>
      <protection locked="0"/>
    </xf>
    <xf numFmtId="0" fontId="7" fillId="2" borderId="14" xfId="0" applyFont="1" applyFill="1" applyBorder="1" applyProtection="1">
      <protection locked="0"/>
    </xf>
    <xf numFmtId="164" fontId="7" fillId="2" borderId="7" xfId="0" applyNumberFormat="1" applyFont="1" applyFill="1" applyBorder="1" applyAlignment="1" applyProtection="1">
      <alignment horizontal="center"/>
      <protection locked="0"/>
    </xf>
    <xf numFmtId="0" fontId="0" fillId="2" borderId="15" xfId="0" applyFill="1" applyBorder="1" applyProtection="1">
      <protection locked="0"/>
    </xf>
    <xf numFmtId="0" fontId="0" fillId="0" borderId="7" xfId="0" applyBorder="1" applyProtection="1">
      <protection locked="0"/>
    </xf>
    <xf numFmtId="0" fontId="0" fillId="0" borderId="7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7" xfId="0" applyBorder="1" applyAlignment="1" applyProtection="1">
      <alignment horizontal="center"/>
      <protection locked="0"/>
    </xf>
    <xf numFmtId="164" fontId="0" fillId="0" borderId="7" xfId="0" applyNumberFormat="1" applyBorder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8" fillId="0" borderId="7" xfId="0" applyFont="1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2" fillId="2" borderId="0" xfId="1" applyFill="1" applyProtection="1">
      <alignment horizontal="left" vertical="center" wrapText="1"/>
      <protection locked="0"/>
    </xf>
    <xf numFmtId="0" fontId="3" fillId="2" borderId="0" xfId="2" applyFill="1" applyProtection="1">
      <alignment horizontal="left" vertical="center" wrapText="1"/>
      <protection locked="0"/>
    </xf>
    <xf numFmtId="0" fontId="0" fillId="2" borderId="0" xfId="0" applyFill="1" applyProtection="1">
      <protection locked="0"/>
    </xf>
    <xf numFmtId="0" fontId="4" fillId="2" borderId="0" xfId="3" applyFill="1" applyProtection="1">
      <alignment horizontal="right" vertical="center" wrapText="1"/>
      <protection locked="0"/>
    </xf>
    <xf numFmtId="164" fontId="4" fillId="2" borderId="0" xfId="3" applyNumberFormat="1" applyFill="1" applyProtection="1">
      <alignment horizontal="right" vertical="center" wrapText="1"/>
      <protection locked="0"/>
    </xf>
    <xf numFmtId="49" fontId="4" fillId="0" borderId="1" xfId="5" applyNumberFormat="1" applyBorder="1" applyProtection="1">
      <alignment horizontal="left" vertical="center" wrapText="1"/>
      <protection locked="0"/>
    </xf>
    <xf numFmtId="164" fontId="4" fillId="0" borderId="1" xfId="6" applyNumberFormat="1" applyBorder="1" applyProtection="1">
      <alignment horizontal="right" vertical="center" wrapText="1"/>
      <protection locked="0"/>
    </xf>
    <xf numFmtId="0" fontId="0" fillId="0" borderId="7" xfId="0" applyBorder="1" applyAlignment="1" applyProtection="1">
      <alignment horizontal="center"/>
    </xf>
    <xf numFmtId="164" fontId="0" fillId="0" borderId="7" xfId="0" applyNumberFormat="1" applyBorder="1" applyAlignment="1" applyProtection="1">
      <alignment horizontal="center"/>
    </xf>
  </cellXfs>
  <cellStyles count="14">
    <cellStyle name="NadpisRekapitulaceSoupisPraciStyle" xfId="2" xr:uid="{00000000-0005-0000-0000-000002000000}"/>
    <cellStyle name="NadpisStrukturyStyle" xfId="8" xr:uid="{00000000-0005-0000-0000-000008000000}"/>
    <cellStyle name="NadpisySloupcuStyle" xfId="4" xr:uid="{00000000-0005-0000-0000-000004000000}"/>
    <cellStyle name="NormalBoldLeftStyle" xfId="5" xr:uid="{00000000-0005-0000-0000-000005000000}"/>
    <cellStyle name="NormalBoldRightStyle" xfId="6" xr:uid="{00000000-0005-0000-0000-000006000000}"/>
    <cellStyle name="NormalBoldStyle" xfId="10" xr:uid="{00000000-0005-0000-0000-00000A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7" xr:uid="{00000000-0005-0000-0000-000007000000}"/>
    <cellStyle name="StavebniDilStyle" xfId="9" xr:uid="{00000000-0005-0000-0000-000009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8"/>
  <sheetViews>
    <sheetView workbookViewId="0">
      <selection sqref="A1:XFD1048576"/>
    </sheetView>
  </sheetViews>
  <sheetFormatPr defaultRowHeight="15" x14ac:dyDescent="0.25"/>
  <cols>
    <col min="1" max="1" width="7.5703125" style="6" bestFit="1" customWidth="1"/>
    <col min="2" max="2" width="129.5703125" style="6" customWidth="1"/>
    <col min="3" max="5" width="19.42578125" style="6" customWidth="1"/>
    <col min="6" max="16384" width="9.140625" style="6"/>
  </cols>
  <sheetData>
    <row r="1" spans="1:5" x14ac:dyDescent="0.25">
      <c r="A1" s="1" t="s">
        <v>0</v>
      </c>
      <c r="B1" s="45" t="s">
        <v>1</v>
      </c>
      <c r="C1" s="8"/>
      <c r="D1" s="8"/>
      <c r="E1" s="8"/>
    </row>
    <row r="2" spans="1:5" x14ac:dyDescent="0.25">
      <c r="A2" s="1"/>
      <c r="B2" s="46" t="s">
        <v>2</v>
      </c>
      <c r="C2" s="8"/>
      <c r="D2" s="8"/>
      <c r="E2" s="8"/>
    </row>
    <row r="3" spans="1:5" x14ac:dyDescent="0.25">
      <c r="A3" s="8"/>
      <c r="B3" s="47"/>
      <c r="C3" s="8"/>
      <c r="D3" s="8"/>
      <c r="E3" s="8"/>
    </row>
    <row r="4" spans="1:5" x14ac:dyDescent="0.25">
      <c r="A4" s="8"/>
      <c r="B4" s="46" t="s">
        <v>3</v>
      </c>
      <c r="C4" s="47"/>
      <c r="D4" s="47"/>
      <c r="E4" s="47"/>
    </row>
    <row r="5" spans="1:5" x14ac:dyDescent="0.25">
      <c r="A5" s="8"/>
      <c r="B5" s="8"/>
      <c r="C5" s="8"/>
      <c r="D5" s="8"/>
      <c r="E5" s="8"/>
    </row>
    <row r="6" spans="1:5" x14ac:dyDescent="0.25">
      <c r="A6" s="8"/>
      <c r="B6" s="48" t="s">
        <v>4</v>
      </c>
      <c r="C6" s="49">
        <f>SUM(C10:C18)</f>
        <v>3000000</v>
      </c>
      <c r="D6" s="8"/>
      <c r="E6" s="8"/>
    </row>
    <row r="7" spans="1:5" x14ac:dyDescent="0.25">
      <c r="A7" s="8"/>
      <c r="B7" s="48" t="s">
        <v>5</v>
      </c>
      <c r="C7" s="49">
        <f>SUM(E10:E18)</f>
        <v>3630000</v>
      </c>
      <c r="D7" s="8"/>
      <c r="E7" s="8"/>
    </row>
    <row r="8" spans="1:5" x14ac:dyDescent="0.25">
      <c r="A8" s="8"/>
      <c r="B8" s="8"/>
      <c r="C8" s="8"/>
      <c r="D8" s="8"/>
      <c r="E8" s="8"/>
    </row>
    <row r="9" spans="1:5" x14ac:dyDescent="0.25">
      <c r="A9" s="21" t="s">
        <v>6</v>
      </c>
      <c r="B9" s="21" t="s">
        <v>7</v>
      </c>
      <c r="C9" s="21" t="s">
        <v>8</v>
      </c>
      <c r="D9" s="21" t="s">
        <v>9</v>
      </c>
      <c r="E9" s="21" t="s">
        <v>10</v>
      </c>
    </row>
    <row r="10" spans="1:5" x14ac:dyDescent="0.25">
      <c r="A10" s="50" t="s">
        <v>11</v>
      </c>
      <c r="B10" s="50" t="s">
        <v>12</v>
      </c>
      <c r="C10" s="51">
        <f>'SO 101'!I3</f>
        <v>0</v>
      </c>
      <c r="D10" s="51">
        <f>SUMIFS('SO 101'!O:O,'SO 101'!A:A,"P")</f>
        <v>0</v>
      </c>
      <c r="E10" s="51">
        <f t="shared" ref="E10:E18" si="0">C10+D10</f>
        <v>0</v>
      </c>
    </row>
    <row r="11" spans="1:5" x14ac:dyDescent="0.25">
      <c r="A11" s="50" t="s">
        <v>13</v>
      </c>
      <c r="B11" s="50" t="s">
        <v>14</v>
      </c>
      <c r="C11" s="51">
        <f>'SO 102'!I3</f>
        <v>0</v>
      </c>
      <c r="D11" s="51">
        <f>SUMIFS('SO 102'!O:O,'SO 102'!A:A,"P")</f>
        <v>0</v>
      </c>
      <c r="E11" s="51">
        <f t="shared" si="0"/>
        <v>0</v>
      </c>
    </row>
    <row r="12" spans="1:5" x14ac:dyDescent="0.25">
      <c r="A12" s="50" t="s">
        <v>15</v>
      </c>
      <c r="B12" s="50" t="s">
        <v>16</v>
      </c>
      <c r="C12" s="51">
        <f>'SO 180'!I3</f>
        <v>0</v>
      </c>
      <c r="D12" s="51">
        <f>SUMIFS('SO 180'!O:O,'SO 180'!A:A,"P")</f>
        <v>0</v>
      </c>
      <c r="E12" s="51">
        <f t="shared" si="0"/>
        <v>0</v>
      </c>
    </row>
    <row r="13" spans="1:5" x14ac:dyDescent="0.25">
      <c r="A13" s="50" t="s">
        <v>17</v>
      </c>
      <c r="B13" s="50" t="s">
        <v>18</v>
      </c>
      <c r="C13" s="51">
        <f>'SO 200'!I3</f>
        <v>0</v>
      </c>
      <c r="D13" s="51">
        <f>SUMIFS('SO 200'!O:O,'SO 200'!A:A,"P")</f>
        <v>0</v>
      </c>
      <c r="E13" s="51">
        <f t="shared" si="0"/>
        <v>0</v>
      </c>
    </row>
    <row r="14" spans="1:5" x14ac:dyDescent="0.25">
      <c r="A14" s="50" t="s">
        <v>19</v>
      </c>
      <c r="B14" s="50" t="s">
        <v>20</v>
      </c>
      <c r="C14" s="51">
        <f>'SO 201'!I3</f>
        <v>0</v>
      </c>
      <c r="D14" s="51">
        <f>SUMIFS('SO 201'!O:O,'SO 201'!A:A,"P")</f>
        <v>0</v>
      </c>
      <c r="E14" s="51">
        <f t="shared" si="0"/>
        <v>0</v>
      </c>
    </row>
    <row r="15" spans="1:5" x14ac:dyDescent="0.25">
      <c r="A15" s="50" t="s">
        <v>21</v>
      </c>
      <c r="B15" s="50" t="s">
        <v>22</v>
      </c>
      <c r="C15" s="51">
        <f>'SO 301'!I3</f>
        <v>0</v>
      </c>
      <c r="D15" s="51">
        <f>SUMIFS('SO 301'!O:O,'SO 301'!A:A,"P")</f>
        <v>0</v>
      </c>
      <c r="E15" s="51">
        <f t="shared" si="0"/>
        <v>0</v>
      </c>
    </row>
    <row r="16" spans="1:5" x14ac:dyDescent="0.25">
      <c r="A16" s="50" t="s">
        <v>23</v>
      </c>
      <c r="B16" s="50" t="s">
        <v>24</v>
      </c>
      <c r="C16" s="51">
        <f>'SO 302'!I3</f>
        <v>0</v>
      </c>
      <c r="D16" s="51">
        <f>SUMIFS('SO 302'!O:O,'SO 302'!A:A,"P")</f>
        <v>0</v>
      </c>
      <c r="E16" s="51">
        <f t="shared" si="0"/>
        <v>0</v>
      </c>
    </row>
    <row r="17" spans="1:5" x14ac:dyDescent="0.25">
      <c r="A17" s="50" t="s">
        <v>25</v>
      </c>
      <c r="B17" s="50" t="s">
        <v>26</v>
      </c>
      <c r="C17" s="51">
        <f>'SO 801'!I3</f>
        <v>0</v>
      </c>
      <c r="D17" s="51">
        <f>SUMIFS('SO 801'!O:O,'SO 801'!A:A,"P")</f>
        <v>0</v>
      </c>
      <c r="E17" s="51">
        <f t="shared" si="0"/>
        <v>0</v>
      </c>
    </row>
    <row r="18" spans="1:5" x14ac:dyDescent="0.25">
      <c r="A18" s="50" t="s">
        <v>27</v>
      </c>
      <c r="B18" s="50" t="s">
        <v>28</v>
      </c>
      <c r="C18" s="51">
        <f>VRN!I3</f>
        <v>3000000</v>
      </c>
      <c r="D18" s="51">
        <f>SUMIFS(VRN!O:O,VRN!A:A,"P")</f>
        <v>630000</v>
      </c>
      <c r="E18" s="51">
        <f t="shared" si="0"/>
        <v>3630000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72"/>
  <sheetViews>
    <sheetView tabSelected="1" topLeftCell="B1" workbookViewId="0">
      <selection activeCell="G14" sqref="G14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27</v>
      </c>
      <c r="I3" s="16">
        <f>SUMIFS(I8:I72,A8:A72,"SD")</f>
        <v>3000000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27</v>
      </c>
      <c r="D4" s="13"/>
      <c r="E4" s="14" t="s">
        <v>28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SUMIFS(I9:I72,A9:A72,"P")</f>
        <v>3000000</v>
      </c>
      <c r="J8" s="31"/>
    </row>
    <row r="9" spans="1:16" x14ac:dyDescent="0.25">
      <c r="A9" s="32" t="s">
        <v>50</v>
      </c>
      <c r="B9" s="32">
        <v>1</v>
      </c>
      <c r="C9" s="33" t="s">
        <v>855</v>
      </c>
      <c r="D9" s="32" t="s">
        <v>52</v>
      </c>
      <c r="E9" s="34" t="s">
        <v>856</v>
      </c>
      <c r="F9" s="35" t="s">
        <v>479</v>
      </c>
      <c r="G9" s="36">
        <v>1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ht="45" x14ac:dyDescent="0.25">
      <c r="A10" s="32" t="s">
        <v>56</v>
      </c>
      <c r="B10" s="38"/>
      <c r="E10" s="34" t="s">
        <v>857</v>
      </c>
      <c r="J10" s="39"/>
    </row>
    <row r="11" spans="1:16" x14ac:dyDescent="0.25">
      <c r="A11" s="32" t="s">
        <v>57</v>
      </c>
      <c r="B11" s="38"/>
      <c r="E11" s="40" t="s">
        <v>858</v>
      </c>
      <c r="J11" s="39"/>
    </row>
    <row r="12" spans="1:16" ht="60" x14ac:dyDescent="0.25">
      <c r="A12" s="32" t="s">
        <v>59</v>
      </c>
      <c r="B12" s="38"/>
      <c r="E12" s="34" t="s">
        <v>859</v>
      </c>
      <c r="J12" s="39"/>
    </row>
    <row r="13" spans="1:16" x14ac:dyDescent="0.25">
      <c r="A13" s="32" t="s">
        <v>50</v>
      </c>
      <c r="B13" s="32">
        <v>2</v>
      </c>
      <c r="C13" s="33" t="s">
        <v>860</v>
      </c>
      <c r="D13" s="32" t="s">
        <v>52</v>
      </c>
      <c r="E13" s="34" t="s">
        <v>861</v>
      </c>
      <c r="F13" s="52" t="s">
        <v>479</v>
      </c>
      <c r="G13" s="53">
        <v>1</v>
      </c>
      <c r="H13" s="53">
        <v>3000000</v>
      </c>
      <c r="I13" s="53">
        <f>ROUND(G13*H13,P4)</f>
        <v>3000000</v>
      </c>
      <c r="J13" s="35" t="s">
        <v>55</v>
      </c>
      <c r="O13" s="37">
        <f>I13*0.21</f>
        <v>630000</v>
      </c>
      <c r="P13" s="6">
        <v>3</v>
      </c>
    </row>
    <row r="14" spans="1:16" ht="75" x14ac:dyDescent="0.25">
      <c r="A14" s="32" t="s">
        <v>56</v>
      </c>
      <c r="B14" s="38"/>
      <c r="E14" s="34" t="s">
        <v>862</v>
      </c>
      <c r="J14" s="39"/>
    </row>
    <row r="15" spans="1:16" x14ac:dyDescent="0.25">
      <c r="A15" s="32" t="s">
        <v>57</v>
      </c>
      <c r="B15" s="38"/>
      <c r="E15" s="40" t="s">
        <v>481</v>
      </c>
      <c r="J15" s="39"/>
    </row>
    <row r="16" spans="1:16" ht="75" x14ac:dyDescent="0.25">
      <c r="A16" s="32" t="s">
        <v>59</v>
      </c>
      <c r="B16" s="38"/>
      <c r="E16" s="34" t="s">
        <v>863</v>
      </c>
      <c r="J16" s="39"/>
    </row>
    <row r="17" spans="1:16" x14ac:dyDescent="0.25">
      <c r="A17" s="32" t="s">
        <v>50</v>
      </c>
      <c r="B17" s="32">
        <v>3</v>
      </c>
      <c r="C17" s="33" t="s">
        <v>864</v>
      </c>
      <c r="D17" s="32" t="s">
        <v>52</v>
      </c>
      <c r="E17" s="34" t="s">
        <v>865</v>
      </c>
      <c r="F17" s="35" t="s">
        <v>479</v>
      </c>
      <c r="G17" s="36">
        <v>1</v>
      </c>
      <c r="H17" s="36">
        <v>0</v>
      </c>
      <c r="I17" s="36">
        <f>ROUND(G17*H17,P4)</f>
        <v>0</v>
      </c>
      <c r="J17" s="35" t="s">
        <v>55</v>
      </c>
      <c r="O17" s="37">
        <f>I17*0.21</f>
        <v>0</v>
      </c>
      <c r="P17" s="6">
        <v>3</v>
      </c>
    </row>
    <row r="18" spans="1:16" ht="45" x14ac:dyDescent="0.25">
      <c r="A18" s="32" t="s">
        <v>56</v>
      </c>
      <c r="B18" s="38"/>
      <c r="E18" s="34" t="s">
        <v>866</v>
      </c>
      <c r="J18" s="39"/>
    </row>
    <row r="19" spans="1:16" x14ac:dyDescent="0.25">
      <c r="A19" s="32" t="s">
        <v>57</v>
      </c>
      <c r="B19" s="38"/>
      <c r="E19" s="40" t="s">
        <v>481</v>
      </c>
      <c r="J19" s="39"/>
    </row>
    <row r="20" spans="1:16" ht="60" x14ac:dyDescent="0.25">
      <c r="A20" s="32" t="s">
        <v>59</v>
      </c>
      <c r="B20" s="38"/>
      <c r="E20" s="34" t="s">
        <v>867</v>
      </c>
      <c r="J20" s="39"/>
    </row>
    <row r="21" spans="1:16" x14ac:dyDescent="0.25">
      <c r="A21" s="32" t="s">
        <v>50</v>
      </c>
      <c r="B21" s="32">
        <v>4</v>
      </c>
      <c r="C21" s="33" t="s">
        <v>868</v>
      </c>
      <c r="D21" s="32" t="s">
        <v>52</v>
      </c>
      <c r="E21" s="34" t="s">
        <v>869</v>
      </c>
      <c r="F21" s="35" t="s">
        <v>479</v>
      </c>
      <c r="G21" s="36">
        <v>1</v>
      </c>
      <c r="H21" s="36">
        <v>0</v>
      </c>
      <c r="I21" s="36">
        <f>ROUND(G21*H21,P4)</f>
        <v>0</v>
      </c>
      <c r="J21" s="35" t="s">
        <v>55</v>
      </c>
      <c r="O21" s="37">
        <f>I21*0.21</f>
        <v>0</v>
      </c>
      <c r="P21" s="6">
        <v>3</v>
      </c>
    </row>
    <row r="22" spans="1:16" x14ac:dyDescent="0.25">
      <c r="A22" s="32" t="s">
        <v>56</v>
      </c>
      <c r="B22" s="38"/>
      <c r="E22" s="34" t="s">
        <v>870</v>
      </c>
      <c r="J22" s="39"/>
    </row>
    <row r="23" spans="1:16" x14ac:dyDescent="0.25">
      <c r="A23" s="32" t="s">
        <v>57</v>
      </c>
      <c r="B23" s="38"/>
      <c r="E23" s="40" t="s">
        <v>871</v>
      </c>
      <c r="J23" s="39"/>
    </row>
    <row r="24" spans="1:16" ht="60" x14ac:dyDescent="0.25">
      <c r="A24" s="32" t="s">
        <v>59</v>
      </c>
      <c r="B24" s="38"/>
      <c r="E24" s="34" t="s">
        <v>499</v>
      </c>
      <c r="J24" s="39"/>
    </row>
    <row r="25" spans="1:16" x14ac:dyDescent="0.25">
      <c r="A25" s="32" t="s">
        <v>50</v>
      </c>
      <c r="B25" s="32">
        <v>5</v>
      </c>
      <c r="C25" s="33" t="s">
        <v>872</v>
      </c>
      <c r="D25" s="32" t="s">
        <v>52</v>
      </c>
      <c r="E25" s="34" t="s">
        <v>873</v>
      </c>
      <c r="F25" s="35" t="s">
        <v>479</v>
      </c>
      <c r="G25" s="36">
        <v>1</v>
      </c>
      <c r="H25" s="36">
        <v>0</v>
      </c>
      <c r="I25" s="36">
        <f>ROUND(G25*H25,P4)</f>
        <v>0</v>
      </c>
      <c r="J25" s="35" t="s">
        <v>55</v>
      </c>
      <c r="O25" s="37">
        <f>I25*0.21</f>
        <v>0</v>
      </c>
      <c r="P25" s="6">
        <v>3</v>
      </c>
    </row>
    <row r="26" spans="1:16" x14ac:dyDescent="0.25">
      <c r="A26" s="32" t="s">
        <v>56</v>
      </c>
      <c r="B26" s="38"/>
      <c r="E26" s="41" t="s">
        <v>52</v>
      </c>
      <c r="J26" s="39"/>
    </row>
    <row r="27" spans="1:16" x14ac:dyDescent="0.25">
      <c r="A27" s="32" t="s">
        <v>57</v>
      </c>
      <c r="B27" s="38"/>
      <c r="E27" s="40" t="s">
        <v>481</v>
      </c>
      <c r="J27" s="39"/>
    </row>
    <row r="28" spans="1:16" ht="90" x14ac:dyDescent="0.25">
      <c r="A28" s="32" t="s">
        <v>59</v>
      </c>
      <c r="B28" s="38"/>
      <c r="E28" s="34" t="s">
        <v>874</v>
      </c>
      <c r="J28" s="39"/>
    </row>
    <row r="29" spans="1:16" x14ac:dyDescent="0.25">
      <c r="A29" s="32" t="s">
        <v>50</v>
      </c>
      <c r="B29" s="32">
        <v>6</v>
      </c>
      <c r="C29" s="33" t="s">
        <v>875</v>
      </c>
      <c r="D29" s="32" t="s">
        <v>52</v>
      </c>
      <c r="E29" s="34" t="s">
        <v>876</v>
      </c>
      <c r="F29" s="35" t="s">
        <v>265</v>
      </c>
      <c r="G29" s="36">
        <v>1</v>
      </c>
      <c r="H29" s="36">
        <v>0</v>
      </c>
      <c r="I29" s="36">
        <f>ROUND(G29*H29,P4)</f>
        <v>0</v>
      </c>
      <c r="J29" s="35" t="s">
        <v>55</v>
      </c>
      <c r="O29" s="37">
        <f>I29*0.21</f>
        <v>0</v>
      </c>
      <c r="P29" s="6">
        <v>3</v>
      </c>
    </row>
    <row r="30" spans="1:16" x14ac:dyDescent="0.25">
      <c r="A30" s="32" t="s">
        <v>56</v>
      </c>
      <c r="B30" s="38"/>
      <c r="E30" s="34" t="s">
        <v>877</v>
      </c>
      <c r="J30" s="39"/>
    </row>
    <row r="31" spans="1:16" x14ac:dyDescent="0.25">
      <c r="A31" s="32" t="s">
        <v>57</v>
      </c>
      <c r="B31" s="38"/>
      <c r="E31" s="40" t="s">
        <v>481</v>
      </c>
      <c r="J31" s="39"/>
    </row>
    <row r="32" spans="1:16" ht="409.5" x14ac:dyDescent="0.25">
      <c r="A32" s="32" t="s">
        <v>59</v>
      </c>
      <c r="B32" s="38"/>
      <c r="E32" s="34" t="s">
        <v>878</v>
      </c>
      <c r="J32" s="39"/>
    </row>
    <row r="33" spans="1:16" x14ac:dyDescent="0.25">
      <c r="A33" s="32" t="s">
        <v>50</v>
      </c>
      <c r="B33" s="32">
        <v>7</v>
      </c>
      <c r="C33" s="33" t="s">
        <v>879</v>
      </c>
      <c r="D33" s="32" t="s">
        <v>52</v>
      </c>
      <c r="E33" s="34" t="s">
        <v>880</v>
      </c>
      <c r="F33" s="35" t="s">
        <v>479</v>
      </c>
      <c r="G33" s="36">
        <v>1</v>
      </c>
      <c r="H33" s="36">
        <v>0</v>
      </c>
      <c r="I33" s="36">
        <f>ROUND(G33*H33,P4)</f>
        <v>0</v>
      </c>
      <c r="J33" s="35" t="s">
        <v>55</v>
      </c>
      <c r="O33" s="37">
        <f>I33*0.21</f>
        <v>0</v>
      </c>
      <c r="P33" s="6">
        <v>3</v>
      </c>
    </row>
    <row r="34" spans="1:16" x14ac:dyDescent="0.25">
      <c r="A34" s="32" t="s">
        <v>56</v>
      </c>
      <c r="B34" s="38"/>
      <c r="E34" s="34" t="s">
        <v>881</v>
      </c>
      <c r="J34" s="39"/>
    </row>
    <row r="35" spans="1:16" x14ac:dyDescent="0.25">
      <c r="A35" s="32" t="s">
        <v>57</v>
      </c>
      <c r="B35" s="38"/>
      <c r="E35" s="40" t="s">
        <v>481</v>
      </c>
      <c r="J35" s="39"/>
    </row>
    <row r="36" spans="1:16" ht="270" x14ac:dyDescent="0.25">
      <c r="A36" s="32" t="s">
        <v>59</v>
      </c>
      <c r="B36" s="38"/>
      <c r="E36" s="34" t="s">
        <v>882</v>
      </c>
      <c r="J36" s="39"/>
    </row>
    <row r="37" spans="1:16" ht="30" x14ac:dyDescent="0.25">
      <c r="A37" s="32" t="s">
        <v>50</v>
      </c>
      <c r="B37" s="32">
        <v>8</v>
      </c>
      <c r="C37" s="33" t="s">
        <v>500</v>
      </c>
      <c r="D37" s="32" t="s">
        <v>52</v>
      </c>
      <c r="E37" s="34" t="s">
        <v>501</v>
      </c>
      <c r="F37" s="35" t="s">
        <v>479</v>
      </c>
      <c r="G37" s="36">
        <v>1</v>
      </c>
      <c r="H37" s="36">
        <v>0</v>
      </c>
      <c r="I37" s="36">
        <f>ROUND(G37*H37,P4)</f>
        <v>0</v>
      </c>
      <c r="J37" s="35" t="s">
        <v>55</v>
      </c>
      <c r="O37" s="37">
        <f>I37*0.21</f>
        <v>0</v>
      </c>
      <c r="P37" s="6">
        <v>3</v>
      </c>
    </row>
    <row r="38" spans="1:16" x14ac:dyDescent="0.25">
      <c r="A38" s="32" t="s">
        <v>56</v>
      </c>
      <c r="B38" s="38"/>
      <c r="E38" s="34" t="s">
        <v>881</v>
      </c>
      <c r="J38" s="39"/>
    </row>
    <row r="39" spans="1:16" x14ac:dyDescent="0.25">
      <c r="A39" s="32" t="s">
        <v>57</v>
      </c>
      <c r="B39" s="38"/>
      <c r="E39" s="40" t="s">
        <v>883</v>
      </c>
      <c r="J39" s="39"/>
    </row>
    <row r="40" spans="1:16" ht="120" x14ac:dyDescent="0.25">
      <c r="A40" s="32" t="s">
        <v>59</v>
      </c>
      <c r="B40" s="38"/>
      <c r="E40" s="34" t="s">
        <v>884</v>
      </c>
      <c r="J40" s="39"/>
    </row>
    <row r="41" spans="1:16" x14ac:dyDescent="0.25">
      <c r="A41" s="32" t="s">
        <v>50</v>
      </c>
      <c r="B41" s="32">
        <v>9</v>
      </c>
      <c r="C41" s="33" t="s">
        <v>885</v>
      </c>
      <c r="D41" s="32" t="s">
        <v>52</v>
      </c>
      <c r="E41" s="34" t="s">
        <v>886</v>
      </c>
      <c r="F41" s="35" t="s">
        <v>479</v>
      </c>
      <c r="G41" s="36">
        <v>1</v>
      </c>
      <c r="H41" s="36">
        <v>0</v>
      </c>
      <c r="I41" s="36">
        <f>ROUND(G41*H41,P4)</f>
        <v>0</v>
      </c>
      <c r="J41" s="35" t="s">
        <v>55</v>
      </c>
      <c r="O41" s="37">
        <f>I41*0.21</f>
        <v>0</v>
      </c>
      <c r="P41" s="6">
        <v>3</v>
      </c>
    </row>
    <row r="42" spans="1:16" x14ac:dyDescent="0.25">
      <c r="A42" s="32" t="s">
        <v>56</v>
      </c>
      <c r="B42" s="38"/>
      <c r="E42" s="41" t="s">
        <v>52</v>
      </c>
      <c r="J42" s="39"/>
    </row>
    <row r="43" spans="1:16" x14ac:dyDescent="0.25">
      <c r="A43" s="32" t="s">
        <v>57</v>
      </c>
      <c r="B43" s="38"/>
      <c r="E43" s="40" t="s">
        <v>481</v>
      </c>
      <c r="J43" s="39"/>
    </row>
    <row r="44" spans="1:16" ht="105" x14ac:dyDescent="0.25">
      <c r="A44" s="32" t="s">
        <v>59</v>
      </c>
      <c r="B44" s="38"/>
      <c r="E44" s="34" t="s">
        <v>887</v>
      </c>
      <c r="J44" s="39"/>
    </row>
    <row r="45" spans="1:16" x14ac:dyDescent="0.25">
      <c r="A45" s="32" t="s">
        <v>50</v>
      </c>
      <c r="B45" s="32">
        <v>10</v>
      </c>
      <c r="C45" s="33" t="s">
        <v>888</v>
      </c>
      <c r="D45" s="32" t="s">
        <v>52</v>
      </c>
      <c r="E45" s="34" t="s">
        <v>889</v>
      </c>
      <c r="F45" s="35" t="s">
        <v>479</v>
      </c>
      <c r="G45" s="36">
        <v>1</v>
      </c>
      <c r="H45" s="36">
        <v>0</v>
      </c>
      <c r="I45" s="36">
        <f>ROUND(G45*H45,P4)</f>
        <v>0</v>
      </c>
      <c r="J45" s="35" t="s">
        <v>55</v>
      </c>
      <c r="O45" s="37">
        <f>I45*0.21</f>
        <v>0</v>
      </c>
      <c r="P45" s="6">
        <v>3</v>
      </c>
    </row>
    <row r="46" spans="1:16" x14ac:dyDescent="0.25">
      <c r="A46" s="32" t="s">
        <v>56</v>
      </c>
      <c r="B46" s="38"/>
      <c r="E46" s="41" t="s">
        <v>52</v>
      </c>
      <c r="J46" s="39"/>
    </row>
    <row r="47" spans="1:16" x14ac:dyDescent="0.25">
      <c r="A47" s="32" t="s">
        <v>57</v>
      </c>
      <c r="B47" s="38"/>
      <c r="E47" s="40" t="s">
        <v>481</v>
      </c>
      <c r="J47" s="39"/>
    </row>
    <row r="48" spans="1:16" ht="135" x14ac:dyDescent="0.25">
      <c r="A48" s="32" t="s">
        <v>59</v>
      </c>
      <c r="B48" s="38"/>
      <c r="E48" s="34" t="s">
        <v>890</v>
      </c>
      <c r="J48" s="39"/>
    </row>
    <row r="49" spans="1:16" x14ac:dyDescent="0.25">
      <c r="A49" s="32" t="s">
        <v>50</v>
      </c>
      <c r="B49" s="32">
        <v>11</v>
      </c>
      <c r="C49" s="33" t="s">
        <v>891</v>
      </c>
      <c r="D49" s="32" t="s">
        <v>52</v>
      </c>
      <c r="E49" s="34" t="s">
        <v>892</v>
      </c>
      <c r="F49" s="35" t="s">
        <v>479</v>
      </c>
      <c r="G49" s="36">
        <v>1</v>
      </c>
      <c r="H49" s="36">
        <v>0</v>
      </c>
      <c r="I49" s="36">
        <f>ROUND(G49*H49,P4)</f>
        <v>0</v>
      </c>
      <c r="J49" s="35" t="s">
        <v>55</v>
      </c>
      <c r="O49" s="37">
        <f>I49*0.21</f>
        <v>0</v>
      </c>
      <c r="P49" s="6">
        <v>3</v>
      </c>
    </row>
    <row r="50" spans="1:16" ht="75" x14ac:dyDescent="0.25">
      <c r="A50" s="32" t="s">
        <v>56</v>
      </c>
      <c r="B50" s="38"/>
      <c r="E50" s="34" t="s">
        <v>893</v>
      </c>
      <c r="J50" s="39"/>
    </row>
    <row r="51" spans="1:16" x14ac:dyDescent="0.25">
      <c r="A51" s="32" t="s">
        <v>57</v>
      </c>
      <c r="B51" s="38"/>
      <c r="E51" s="40" t="s">
        <v>481</v>
      </c>
      <c r="J51" s="39"/>
    </row>
    <row r="52" spans="1:16" ht="60" x14ac:dyDescent="0.25">
      <c r="A52" s="32" t="s">
        <v>59</v>
      </c>
      <c r="B52" s="38"/>
      <c r="E52" s="34" t="s">
        <v>499</v>
      </c>
      <c r="J52" s="39"/>
    </row>
    <row r="53" spans="1:16" x14ac:dyDescent="0.25">
      <c r="A53" s="32" t="s">
        <v>50</v>
      </c>
      <c r="B53" s="32">
        <v>12</v>
      </c>
      <c r="C53" s="33" t="s">
        <v>894</v>
      </c>
      <c r="D53" s="32" t="s">
        <v>52</v>
      </c>
      <c r="E53" s="34" t="s">
        <v>895</v>
      </c>
      <c r="F53" s="35" t="s">
        <v>479</v>
      </c>
      <c r="G53" s="36">
        <v>2</v>
      </c>
      <c r="H53" s="36">
        <v>0</v>
      </c>
      <c r="I53" s="36">
        <f>ROUND(G53*H53,P4)</f>
        <v>0</v>
      </c>
      <c r="J53" s="35" t="s">
        <v>55</v>
      </c>
      <c r="O53" s="37">
        <f>I53*0.21</f>
        <v>0</v>
      </c>
      <c r="P53" s="6">
        <v>3</v>
      </c>
    </row>
    <row r="54" spans="1:16" ht="45" x14ac:dyDescent="0.25">
      <c r="A54" s="32" t="s">
        <v>56</v>
      </c>
      <c r="B54" s="38"/>
      <c r="E54" s="34" t="s">
        <v>896</v>
      </c>
      <c r="J54" s="39"/>
    </row>
    <row r="55" spans="1:16" x14ac:dyDescent="0.25">
      <c r="A55" s="32" t="s">
        <v>57</v>
      </c>
      <c r="B55" s="38"/>
      <c r="E55" s="40" t="s">
        <v>897</v>
      </c>
      <c r="J55" s="39"/>
    </row>
    <row r="56" spans="1:16" ht="150" x14ac:dyDescent="0.25">
      <c r="A56" s="32" t="s">
        <v>59</v>
      </c>
      <c r="B56" s="38"/>
      <c r="E56" s="34" t="s">
        <v>898</v>
      </c>
      <c r="J56" s="39"/>
    </row>
    <row r="57" spans="1:16" x14ac:dyDescent="0.25">
      <c r="A57" s="32" t="s">
        <v>50</v>
      </c>
      <c r="B57" s="32">
        <v>13</v>
      </c>
      <c r="C57" s="33" t="s">
        <v>899</v>
      </c>
      <c r="D57" s="32"/>
      <c r="E57" s="34" t="s">
        <v>895</v>
      </c>
      <c r="F57" s="35" t="s">
        <v>265</v>
      </c>
      <c r="G57" s="36">
        <v>2</v>
      </c>
      <c r="H57" s="36">
        <v>0</v>
      </c>
      <c r="I57" s="36">
        <f>ROUND(G57*H57,P4)</f>
        <v>0</v>
      </c>
      <c r="J57" s="35" t="s">
        <v>55</v>
      </c>
      <c r="O57" s="37">
        <f>I57*0.21</f>
        <v>0</v>
      </c>
      <c r="P57" s="6">
        <v>3</v>
      </c>
    </row>
    <row r="58" spans="1:16" ht="45" x14ac:dyDescent="0.25">
      <c r="A58" s="32" t="s">
        <v>56</v>
      </c>
      <c r="B58" s="38"/>
      <c r="E58" s="34" t="s">
        <v>896</v>
      </c>
      <c r="J58" s="39"/>
    </row>
    <row r="59" spans="1:16" x14ac:dyDescent="0.25">
      <c r="A59" s="32" t="s">
        <v>57</v>
      </c>
      <c r="B59" s="38"/>
      <c r="E59" s="40" t="s">
        <v>900</v>
      </c>
      <c r="J59" s="39"/>
    </row>
    <row r="60" spans="1:16" ht="150" x14ac:dyDescent="0.25">
      <c r="A60" s="32" t="s">
        <v>59</v>
      </c>
      <c r="B60" s="38"/>
      <c r="E60" s="34" t="s">
        <v>898</v>
      </c>
      <c r="J60" s="39"/>
    </row>
    <row r="61" spans="1:16" x14ac:dyDescent="0.25">
      <c r="A61" s="32" t="s">
        <v>50</v>
      </c>
      <c r="B61" s="32">
        <v>14</v>
      </c>
      <c r="C61" s="33" t="s">
        <v>901</v>
      </c>
      <c r="D61" s="32" t="s">
        <v>61</v>
      </c>
      <c r="E61" s="34" t="s">
        <v>902</v>
      </c>
      <c r="F61" s="35" t="s">
        <v>479</v>
      </c>
      <c r="G61" s="36">
        <v>1</v>
      </c>
      <c r="H61" s="36">
        <v>0</v>
      </c>
      <c r="I61" s="36">
        <f>ROUND(G61*H61,P4)</f>
        <v>0</v>
      </c>
      <c r="J61" s="35" t="s">
        <v>55</v>
      </c>
      <c r="O61" s="37">
        <f>I61*0.21</f>
        <v>0</v>
      </c>
      <c r="P61" s="6">
        <v>3</v>
      </c>
    </row>
    <row r="62" spans="1:16" ht="225" x14ac:dyDescent="0.25">
      <c r="A62" s="32" t="s">
        <v>56</v>
      </c>
      <c r="B62" s="38"/>
      <c r="E62" s="34" t="s">
        <v>903</v>
      </c>
      <c r="J62" s="39"/>
    </row>
    <row r="63" spans="1:16" x14ac:dyDescent="0.25">
      <c r="A63" s="32" t="s">
        <v>57</v>
      </c>
      <c r="B63" s="38"/>
      <c r="E63" s="40" t="s">
        <v>481</v>
      </c>
      <c r="J63" s="39"/>
    </row>
    <row r="64" spans="1:16" ht="75" x14ac:dyDescent="0.25">
      <c r="A64" s="32" t="s">
        <v>59</v>
      </c>
      <c r="B64" s="38"/>
      <c r="E64" s="34" t="s">
        <v>904</v>
      </c>
      <c r="J64" s="39"/>
    </row>
    <row r="65" spans="1:16" x14ac:dyDescent="0.25">
      <c r="A65" s="32" t="s">
        <v>50</v>
      </c>
      <c r="B65" s="32">
        <v>15</v>
      </c>
      <c r="C65" s="33" t="s">
        <v>901</v>
      </c>
      <c r="D65" s="32" t="s">
        <v>65</v>
      </c>
      <c r="E65" s="34" t="s">
        <v>905</v>
      </c>
      <c r="F65" s="35" t="s">
        <v>492</v>
      </c>
      <c r="G65" s="36">
        <v>14</v>
      </c>
      <c r="H65" s="36">
        <v>0</v>
      </c>
      <c r="I65" s="36">
        <f>ROUND(G65*H65,P4)</f>
        <v>0</v>
      </c>
      <c r="J65" s="35" t="s">
        <v>55</v>
      </c>
      <c r="O65" s="37">
        <f>I65*0.21</f>
        <v>0</v>
      </c>
      <c r="P65" s="6">
        <v>3</v>
      </c>
    </row>
    <row r="66" spans="1:16" x14ac:dyDescent="0.25">
      <c r="A66" s="32" t="s">
        <v>56</v>
      </c>
      <c r="B66" s="38"/>
      <c r="E66" s="41" t="s">
        <v>52</v>
      </c>
      <c r="J66" s="39"/>
    </row>
    <row r="67" spans="1:16" x14ac:dyDescent="0.25">
      <c r="A67" s="32" t="s">
        <v>57</v>
      </c>
      <c r="B67" s="38"/>
      <c r="E67" s="40" t="s">
        <v>906</v>
      </c>
      <c r="J67" s="39"/>
    </row>
    <row r="68" spans="1:16" ht="270" x14ac:dyDescent="0.25">
      <c r="A68" s="32" t="s">
        <v>59</v>
      </c>
      <c r="B68" s="38"/>
      <c r="E68" s="34" t="s">
        <v>907</v>
      </c>
      <c r="J68" s="39"/>
    </row>
    <row r="69" spans="1:16" x14ac:dyDescent="0.25">
      <c r="A69" s="32" t="s">
        <v>50</v>
      </c>
      <c r="B69" s="32">
        <v>16</v>
      </c>
      <c r="C69" s="33" t="s">
        <v>901</v>
      </c>
      <c r="D69" s="32" t="s">
        <v>494</v>
      </c>
      <c r="E69" s="34" t="s">
        <v>908</v>
      </c>
      <c r="F69" s="35" t="s">
        <v>479</v>
      </c>
      <c r="G69" s="36">
        <v>1</v>
      </c>
      <c r="H69" s="36">
        <v>0</v>
      </c>
      <c r="I69" s="36">
        <f>ROUND(G69*H69,P4)</f>
        <v>0</v>
      </c>
      <c r="J69" s="35" t="s">
        <v>55</v>
      </c>
      <c r="O69" s="37">
        <f>I69*0.21</f>
        <v>0</v>
      </c>
      <c r="P69" s="6">
        <v>3</v>
      </c>
    </row>
    <row r="70" spans="1:16" ht="30" x14ac:dyDescent="0.25">
      <c r="A70" s="32" t="s">
        <v>56</v>
      </c>
      <c r="B70" s="38"/>
      <c r="E70" s="34" t="s">
        <v>909</v>
      </c>
      <c r="J70" s="39"/>
    </row>
    <row r="71" spans="1:16" x14ac:dyDescent="0.25">
      <c r="A71" s="32" t="s">
        <v>57</v>
      </c>
      <c r="B71" s="38"/>
      <c r="E71" s="40" t="s">
        <v>481</v>
      </c>
      <c r="J71" s="39"/>
    </row>
    <row r="72" spans="1:16" ht="75" x14ac:dyDescent="0.25">
      <c r="A72" s="32" t="s">
        <v>59</v>
      </c>
      <c r="B72" s="42"/>
      <c r="C72" s="43"/>
      <c r="D72" s="43"/>
      <c r="E72" s="34" t="s">
        <v>904</v>
      </c>
      <c r="F72" s="43"/>
      <c r="G72" s="43"/>
      <c r="H72" s="43"/>
      <c r="I72" s="43"/>
      <c r="J72" s="44"/>
    </row>
  </sheetData>
  <sheetProtection sheet="1" objects="1" scenarios="1"/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06"/>
  <sheetViews>
    <sheetView topLeftCell="B1" workbookViewId="0">
      <selection activeCell="B1" sqref="A1:XFD1048576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11</v>
      </c>
      <c r="I3" s="16">
        <f>SUMIFS(I8:I306,A8:A306,"SD")</f>
        <v>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11</v>
      </c>
      <c r="D4" s="13"/>
      <c r="E4" s="14" t="s">
        <v>12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SUMIFS(I9:I28,A9:A28,"P")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52</v>
      </c>
      <c r="E9" s="34" t="s">
        <v>53</v>
      </c>
      <c r="F9" s="35" t="s">
        <v>54</v>
      </c>
      <c r="G9" s="36">
        <v>12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x14ac:dyDescent="0.25">
      <c r="A10" s="32" t="s">
        <v>56</v>
      </c>
      <c r="B10" s="38"/>
      <c r="E10" s="41" t="s">
        <v>52</v>
      </c>
      <c r="J10" s="39"/>
    </row>
    <row r="11" spans="1:16" ht="30" x14ac:dyDescent="0.25">
      <c r="A11" s="32" t="s">
        <v>57</v>
      </c>
      <c r="B11" s="38"/>
      <c r="E11" s="40" t="s">
        <v>58</v>
      </c>
      <c r="J11" s="39"/>
    </row>
    <row r="12" spans="1:16" ht="75" x14ac:dyDescent="0.25">
      <c r="A12" s="32" t="s">
        <v>59</v>
      </c>
      <c r="B12" s="38"/>
      <c r="E12" s="34" t="s">
        <v>60</v>
      </c>
      <c r="J12" s="39"/>
    </row>
    <row r="13" spans="1:16" ht="30" x14ac:dyDescent="0.25">
      <c r="A13" s="32" t="s">
        <v>50</v>
      </c>
      <c r="B13" s="32">
        <v>2</v>
      </c>
      <c r="C13" s="33" t="s">
        <v>51</v>
      </c>
      <c r="D13" s="32" t="s">
        <v>61</v>
      </c>
      <c r="E13" s="34" t="s">
        <v>62</v>
      </c>
      <c r="F13" s="35" t="s">
        <v>54</v>
      </c>
      <c r="G13" s="36">
        <v>25.22</v>
      </c>
      <c r="H13" s="36">
        <v>0</v>
      </c>
      <c r="I13" s="36">
        <f>ROUND(G13*H13,P4)</f>
        <v>0</v>
      </c>
      <c r="J13" s="35" t="s">
        <v>55</v>
      </c>
      <c r="O13" s="37">
        <f>I13*0.21</f>
        <v>0</v>
      </c>
      <c r="P13" s="6">
        <v>3</v>
      </c>
    </row>
    <row r="14" spans="1:16" ht="30" x14ac:dyDescent="0.25">
      <c r="A14" s="32" t="s">
        <v>56</v>
      </c>
      <c r="B14" s="38"/>
      <c r="E14" s="34" t="s">
        <v>63</v>
      </c>
      <c r="J14" s="39"/>
    </row>
    <row r="15" spans="1:16" ht="60" x14ac:dyDescent="0.25">
      <c r="A15" s="32" t="s">
        <v>57</v>
      </c>
      <c r="B15" s="38"/>
      <c r="E15" s="40" t="s">
        <v>64</v>
      </c>
      <c r="J15" s="39"/>
    </row>
    <row r="16" spans="1:16" ht="75" x14ac:dyDescent="0.25">
      <c r="A16" s="32" t="s">
        <v>59</v>
      </c>
      <c r="B16" s="38"/>
      <c r="E16" s="34" t="s">
        <v>60</v>
      </c>
      <c r="J16" s="39"/>
    </row>
    <row r="17" spans="1:16" ht="30" x14ac:dyDescent="0.25">
      <c r="A17" s="32" t="s">
        <v>50</v>
      </c>
      <c r="B17" s="32">
        <v>3</v>
      </c>
      <c r="C17" s="33" t="s">
        <v>51</v>
      </c>
      <c r="D17" s="32" t="s">
        <v>65</v>
      </c>
      <c r="E17" s="34" t="s">
        <v>62</v>
      </c>
      <c r="F17" s="35" t="s">
        <v>54</v>
      </c>
      <c r="G17" s="36">
        <v>6502.1</v>
      </c>
      <c r="H17" s="36">
        <v>0</v>
      </c>
      <c r="I17" s="36">
        <f>ROUND(G17*H17,P4)</f>
        <v>0</v>
      </c>
      <c r="J17" s="35" t="s">
        <v>55</v>
      </c>
      <c r="O17" s="37">
        <f>I17*0.21</f>
        <v>0</v>
      </c>
      <c r="P17" s="6">
        <v>3</v>
      </c>
    </row>
    <row r="18" spans="1:16" ht="60" x14ac:dyDescent="0.25">
      <c r="A18" s="32" t="s">
        <v>56</v>
      </c>
      <c r="B18" s="38"/>
      <c r="E18" s="34" t="s">
        <v>66</v>
      </c>
      <c r="J18" s="39"/>
    </row>
    <row r="19" spans="1:16" ht="150" x14ac:dyDescent="0.25">
      <c r="A19" s="32" t="s">
        <v>57</v>
      </c>
      <c r="B19" s="38"/>
      <c r="E19" s="40" t="s">
        <v>67</v>
      </c>
      <c r="J19" s="39"/>
    </row>
    <row r="20" spans="1:16" ht="75" x14ac:dyDescent="0.25">
      <c r="A20" s="32" t="s">
        <v>59</v>
      </c>
      <c r="B20" s="38"/>
      <c r="E20" s="34" t="s">
        <v>60</v>
      </c>
      <c r="J20" s="39"/>
    </row>
    <row r="21" spans="1:16" x14ac:dyDescent="0.25">
      <c r="A21" s="32" t="s">
        <v>50</v>
      </c>
      <c r="B21" s="32">
        <v>4</v>
      </c>
      <c r="C21" s="33" t="s">
        <v>68</v>
      </c>
      <c r="D21" s="32" t="s">
        <v>52</v>
      </c>
      <c r="E21" s="34" t="s">
        <v>69</v>
      </c>
      <c r="F21" s="35" t="s">
        <v>54</v>
      </c>
      <c r="G21" s="36">
        <v>393.8</v>
      </c>
      <c r="H21" s="36">
        <v>0</v>
      </c>
      <c r="I21" s="36">
        <f>ROUND(G21*H21,P4)</f>
        <v>0</v>
      </c>
      <c r="J21" s="35" t="s">
        <v>55</v>
      </c>
      <c r="O21" s="37">
        <f>I21*0.21</f>
        <v>0</v>
      </c>
      <c r="P21" s="6">
        <v>3</v>
      </c>
    </row>
    <row r="22" spans="1:16" ht="45" x14ac:dyDescent="0.25">
      <c r="A22" s="32" t="s">
        <v>56</v>
      </c>
      <c r="B22" s="38"/>
      <c r="E22" s="34" t="s">
        <v>70</v>
      </c>
      <c r="J22" s="39"/>
    </row>
    <row r="23" spans="1:16" ht="30" x14ac:dyDescent="0.25">
      <c r="A23" s="32" t="s">
        <v>57</v>
      </c>
      <c r="B23" s="38"/>
      <c r="E23" s="40" t="s">
        <v>71</v>
      </c>
      <c r="J23" s="39"/>
    </row>
    <row r="24" spans="1:16" ht="75" x14ac:dyDescent="0.25">
      <c r="A24" s="32" t="s">
        <v>59</v>
      </c>
      <c r="B24" s="38"/>
      <c r="E24" s="34" t="s">
        <v>60</v>
      </c>
      <c r="J24" s="39"/>
    </row>
    <row r="25" spans="1:16" ht="30" x14ac:dyDescent="0.25">
      <c r="A25" s="32" t="s">
        <v>50</v>
      </c>
      <c r="B25" s="32">
        <v>5</v>
      </c>
      <c r="C25" s="33" t="s">
        <v>72</v>
      </c>
      <c r="D25" s="32" t="s">
        <v>52</v>
      </c>
      <c r="E25" s="34" t="s">
        <v>73</v>
      </c>
      <c r="F25" s="35" t="s">
        <v>54</v>
      </c>
      <c r="G25" s="36">
        <v>0.35</v>
      </c>
      <c r="H25" s="36">
        <v>0</v>
      </c>
      <c r="I25" s="36">
        <f>ROUND(G25*H25,P4)</f>
        <v>0</v>
      </c>
      <c r="J25" s="35" t="s">
        <v>55</v>
      </c>
      <c r="O25" s="37">
        <f>I25*0.21</f>
        <v>0</v>
      </c>
      <c r="P25" s="6">
        <v>3</v>
      </c>
    </row>
    <row r="26" spans="1:16" x14ac:dyDescent="0.25">
      <c r="A26" s="32" t="s">
        <v>56</v>
      </c>
      <c r="B26" s="38"/>
      <c r="E26" s="34" t="s">
        <v>74</v>
      </c>
      <c r="J26" s="39"/>
    </row>
    <row r="27" spans="1:16" ht="60" x14ac:dyDescent="0.25">
      <c r="A27" s="32" t="s">
        <v>57</v>
      </c>
      <c r="B27" s="38"/>
      <c r="E27" s="40" t="s">
        <v>75</v>
      </c>
      <c r="J27" s="39"/>
    </row>
    <row r="28" spans="1:16" ht="165" x14ac:dyDescent="0.25">
      <c r="A28" s="32" t="s">
        <v>59</v>
      </c>
      <c r="B28" s="38"/>
      <c r="E28" s="34" t="s">
        <v>76</v>
      </c>
      <c r="J28" s="39"/>
    </row>
    <row r="29" spans="1:16" x14ac:dyDescent="0.25">
      <c r="A29" s="26" t="s">
        <v>47</v>
      </c>
      <c r="B29" s="27"/>
      <c r="C29" s="28" t="s">
        <v>77</v>
      </c>
      <c r="D29" s="29"/>
      <c r="E29" s="26" t="s">
        <v>78</v>
      </c>
      <c r="F29" s="29"/>
      <c r="G29" s="29"/>
      <c r="H29" s="29"/>
      <c r="I29" s="30">
        <f>SUMIFS(I30:I109,A30:A109,"P")</f>
        <v>0</v>
      </c>
      <c r="J29" s="31"/>
    </row>
    <row r="30" spans="1:16" x14ac:dyDescent="0.25">
      <c r="A30" s="32" t="s">
        <v>50</v>
      </c>
      <c r="B30" s="32">
        <v>6</v>
      </c>
      <c r="C30" s="33" t="s">
        <v>79</v>
      </c>
      <c r="D30" s="32" t="s">
        <v>52</v>
      </c>
      <c r="E30" s="34" t="s">
        <v>80</v>
      </c>
      <c r="F30" s="35" t="s">
        <v>81</v>
      </c>
      <c r="G30" s="36">
        <v>600</v>
      </c>
      <c r="H30" s="36">
        <v>0</v>
      </c>
      <c r="I30" s="36">
        <f>ROUND(G30*H30,P4)</f>
        <v>0</v>
      </c>
      <c r="J30" s="35" t="s">
        <v>55</v>
      </c>
      <c r="O30" s="37">
        <f>I30*0.21</f>
        <v>0</v>
      </c>
      <c r="P30" s="6">
        <v>3</v>
      </c>
    </row>
    <row r="31" spans="1:16" ht="75" x14ac:dyDescent="0.25">
      <c r="A31" s="32" t="s">
        <v>56</v>
      </c>
      <c r="B31" s="38"/>
      <c r="E31" s="34" t="s">
        <v>82</v>
      </c>
      <c r="J31" s="39"/>
    </row>
    <row r="32" spans="1:16" x14ac:dyDescent="0.25">
      <c r="A32" s="32" t="s">
        <v>57</v>
      </c>
      <c r="B32" s="38"/>
      <c r="E32" s="40" t="s">
        <v>83</v>
      </c>
      <c r="J32" s="39"/>
    </row>
    <row r="33" spans="1:16" ht="90" x14ac:dyDescent="0.25">
      <c r="A33" s="32" t="s">
        <v>59</v>
      </c>
      <c r="B33" s="38"/>
      <c r="E33" s="34" t="s">
        <v>84</v>
      </c>
      <c r="J33" s="39"/>
    </row>
    <row r="34" spans="1:16" x14ac:dyDescent="0.25">
      <c r="A34" s="32" t="s">
        <v>50</v>
      </c>
      <c r="B34" s="32">
        <v>7</v>
      </c>
      <c r="C34" s="33" t="s">
        <v>85</v>
      </c>
      <c r="D34" s="32" t="s">
        <v>52</v>
      </c>
      <c r="E34" s="34" t="s">
        <v>86</v>
      </c>
      <c r="F34" s="35" t="s">
        <v>87</v>
      </c>
      <c r="G34" s="36">
        <v>5</v>
      </c>
      <c r="H34" s="36">
        <v>0</v>
      </c>
      <c r="I34" s="36">
        <f>ROUND(G34*H34,P4)</f>
        <v>0</v>
      </c>
      <c r="J34" s="35" t="s">
        <v>55</v>
      </c>
      <c r="O34" s="37">
        <f>I34*0.21</f>
        <v>0</v>
      </c>
      <c r="P34" s="6">
        <v>3</v>
      </c>
    </row>
    <row r="35" spans="1:16" x14ac:dyDescent="0.25">
      <c r="A35" s="32" t="s">
        <v>56</v>
      </c>
      <c r="B35" s="38"/>
      <c r="E35" s="34" t="s">
        <v>88</v>
      </c>
      <c r="J35" s="39"/>
    </row>
    <row r="36" spans="1:16" ht="30" x14ac:dyDescent="0.25">
      <c r="A36" s="32" t="s">
        <v>57</v>
      </c>
      <c r="B36" s="38"/>
      <c r="E36" s="40" t="s">
        <v>89</v>
      </c>
      <c r="J36" s="39"/>
    </row>
    <row r="37" spans="1:16" ht="120" x14ac:dyDescent="0.25">
      <c r="A37" s="32" t="s">
        <v>59</v>
      </c>
      <c r="B37" s="38"/>
      <c r="E37" s="34" t="s">
        <v>90</v>
      </c>
      <c r="J37" s="39"/>
    </row>
    <row r="38" spans="1:16" ht="30" x14ac:dyDescent="0.25">
      <c r="A38" s="32" t="s">
        <v>50</v>
      </c>
      <c r="B38" s="32">
        <v>8</v>
      </c>
      <c r="C38" s="33" t="s">
        <v>91</v>
      </c>
      <c r="D38" s="32" t="s">
        <v>52</v>
      </c>
      <c r="E38" s="34" t="s">
        <v>92</v>
      </c>
      <c r="F38" s="35" t="s">
        <v>87</v>
      </c>
      <c r="G38" s="36">
        <v>2903.2</v>
      </c>
      <c r="H38" s="36">
        <v>0</v>
      </c>
      <c r="I38" s="36">
        <f>ROUND(G38*H38,P4)</f>
        <v>0</v>
      </c>
      <c r="J38" s="35" t="s">
        <v>55</v>
      </c>
      <c r="O38" s="37">
        <f>I38*0.21</f>
        <v>0</v>
      </c>
      <c r="P38" s="6">
        <v>3</v>
      </c>
    </row>
    <row r="39" spans="1:16" ht="45" x14ac:dyDescent="0.25">
      <c r="A39" s="32" t="s">
        <v>56</v>
      </c>
      <c r="B39" s="38"/>
      <c r="E39" s="34" t="s">
        <v>93</v>
      </c>
      <c r="J39" s="39"/>
    </row>
    <row r="40" spans="1:16" ht="120" x14ac:dyDescent="0.25">
      <c r="A40" s="32" t="s">
        <v>57</v>
      </c>
      <c r="B40" s="38"/>
      <c r="E40" s="40" t="s">
        <v>94</v>
      </c>
      <c r="J40" s="39"/>
    </row>
    <row r="41" spans="1:16" ht="120" x14ac:dyDescent="0.25">
      <c r="A41" s="32" t="s">
        <v>59</v>
      </c>
      <c r="B41" s="38"/>
      <c r="E41" s="34" t="s">
        <v>90</v>
      </c>
      <c r="J41" s="39"/>
    </row>
    <row r="42" spans="1:16" ht="30" x14ac:dyDescent="0.25">
      <c r="A42" s="32" t="s">
        <v>50</v>
      </c>
      <c r="B42" s="32">
        <v>9</v>
      </c>
      <c r="C42" s="33" t="s">
        <v>95</v>
      </c>
      <c r="D42" s="32" t="s">
        <v>52</v>
      </c>
      <c r="E42" s="34" t="s">
        <v>96</v>
      </c>
      <c r="F42" s="35" t="s">
        <v>97</v>
      </c>
      <c r="G42" s="36">
        <v>72</v>
      </c>
      <c r="H42" s="36">
        <v>0</v>
      </c>
      <c r="I42" s="36">
        <f>ROUND(G42*H42,P4)</f>
        <v>0</v>
      </c>
      <c r="J42" s="35" t="s">
        <v>55</v>
      </c>
      <c r="O42" s="37">
        <f>I42*0.21</f>
        <v>0</v>
      </c>
      <c r="P42" s="6">
        <v>3</v>
      </c>
    </row>
    <row r="43" spans="1:16" ht="105" x14ac:dyDescent="0.25">
      <c r="A43" s="32" t="s">
        <v>56</v>
      </c>
      <c r="B43" s="38"/>
      <c r="E43" s="34" t="s">
        <v>98</v>
      </c>
      <c r="J43" s="39"/>
    </row>
    <row r="44" spans="1:16" x14ac:dyDescent="0.25">
      <c r="A44" s="32" t="s">
        <v>57</v>
      </c>
      <c r="B44" s="38"/>
      <c r="E44" s="40" t="s">
        <v>99</v>
      </c>
      <c r="J44" s="39"/>
    </row>
    <row r="45" spans="1:16" ht="120" x14ac:dyDescent="0.25">
      <c r="A45" s="32" t="s">
        <v>59</v>
      </c>
      <c r="B45" s="38"/>
      <c r="E45" s="34" t="s">
        <v>90</v>
      </c>
      <c r="J45" s="39"/>
    </row>
    <row r="46" spans="1:16" x14ac:dyDescent="0.25">
      <c r="A46" s="32" t="s">
        <v>50</v>
      </c>
      <c r="B46" s="32">
        <v>10</v>
      </c>
      <c r="C46" s="33" t="s">
        <v>100</v>
      </c>
      <c r="D46" s="32" t="s">
        <v>52</v>
      </c>
      <c r="E46" s="34" t="s">
        <v>101</v>
      </c>
      <c r="F46" s="35" t="s">
        <v>87</v>
      </c>
      <c r="G46" s="36">
        <v>2671.48</v>
      </c>
      <c r="H46" s="36">
        <v>0</v>
      </c>
      <c r="I46" s="36">
        <f>ROUND(G46*H46,P4)</f>
        <v>0</v>
      </c>
      <c r="J46" s="35" t="s">
        <v>55</v>
      </c>
      <c r="O46" s="37">
        <f>I46*0.21</f>
        <v>0</v>
      </c>
      <c r="P46" s="6">
        <v>3</v>
      </c>
    </row>
    <row r="47" spans="1:16" ht="120" x14ac:dyDescent="0.25">
      <c r="A47" s="32" t="s">
        <v>56</v>
      </c>
      <c r="B47" s="38"/>
      <c r="E47" s="34" t="s">
        <v>102</v>
      </c>
      <c r="J47" s="39"/>
    </row>
    <row r="48" spans="1:16" ht="195" x14ac:dyDescent="0.25">
      <c r="A48" s="32" t="s">
        <v>57</v>
      </c>
      <c r="B48" s="38"/>
      <c r="E48" s="40" t="s">
        <v>103</v>
      </c>
      <c r="J48" s="39"/>
    </row>
    <row r="49" spans="1:16" ht="120" x14ac:dyDescent="0.25">
      <c r="A49" s="32" t="s">
        <v>59</v>
      </c>
      <c r="B49" s="38"/>
      <c r="E49" s="34" t="s">
        <v>90</v>
      </c>
      <c r="J49" s="39"/>
    </row>
    <row r="50" spans="1:16" x14ac:dyDescent="0.25">
      <c r="A50" s="32" t="s">
        <v>50</v>
      </c>
      <c r="B50" s="32">
        <v>11</v>
      </c>
      <c r="C50" s="33" t="s">
        <v>104</v>
      </c>
      <c r="D50" s="32" t="s">
        <v>52</v>
      </c>
      <c r="E50" s="34" t="s">
        <v>105</v>
      </c>
      <c r="F50" s="35" t="s">
        <v>87</v>
      </c>
      <c r="G50" s="36">
        <v>18.75</v>
      </c>
      <c r="H50" s="36">
        <v>0</v>
      </c>
      <c r="I50" s="36">
        <f>ROUND(G50*H50,P4)</f>
        <v>0</v>
      </c>
      <c r="J50" s="35" t="s">
        <v>55</v>
      </c>
      <c r="O50" s="37">
        <f>I50*0.21</f>
        <v>0</v>
      </c>
      <c r="P50" s="6">
        <v>3</v>
      </c>
    </row>
    <row r="51" spans="1:16" ht="30" x14ac:dyDescent="0.25">
      <c r="A51" s="32" t="s">
        <v>56</v>
      </c>
      <c r="B51" s="38"/>
      <c r="E51" s="34" t="s">
        <v>106</v>
      </c>
      <c r="J51" s="39"/>
    </row>
    <row r="52" spans="1:16" ht="30" x14ac:dyDescent="0.25">
      <c r="A52" s="32" t="s">
        <v>57</v>
      </c>
      <c r="B52" s="38"/>
      <c r="E52" s="40" t="s">
        <v>107</v>
      </c>
      <c r="J52" s="39"/>
    </row>
    <row r="53" spans="1:16" ht="75" x14ac:dyDescent="0.25">
      <c r="A53" s="32" t="s">
        <v>59</v>
      </c>
      <c r="B53" s="38"/>
      <c r="E53" s="34" t="s">
        <v>108</v>
      </c>
      <c r="J53" s="39"/>
    </row>
    <row r="54" spans="1:16" x14ac:dyDescent="0.25">
      <c r="A54" s="32" t="s">
        <v>50</v>
      </c>
      <c r="B54" s="32">
        <v>12</v>
      </c>
      <c r="C54" s="33" t="s">
        <v>109</v>
      </c>
      <c r="D54" s="32" t="s">
        <v>52</v>
      </c>
      <c r="E54" s="34" t="s">
        <v>110</v>
      </c>
      <c r="F54" s="35" t="s">
        <v>87</v>
      </c>
      <c r="G54" s="36">
        <v>282.8</v>
      </c>
      <c r="H54" s="36">
        <v>0</v>
      </c>
      <c r="I54" s="36">
        <f>ROUND(G54*H54,P4)</f>
        <v>0</v>
      </c>
      <c r="J54" s="35" t="s">
        <v>55</v>
      </c>
      <c r="O54" s="37">
        <f>I54*0.21</f>
        <v>0</v>
      </c>
      <c r="P54" s="6">
        <v>3</v>
      </c>
    </row>
    <row r="55" spans="1:16" ht="75" x14ac:dyDescent="0.25">
      <c r="A55" s="32" t="s">
        <v>56</v>
      </c>
      <c r="B55" s="38"/>
      <c r="E55" s="34" t="s">
        <v>111</v>
      </c>
      <c r="J55" s="39"/>
    </row>
    <row r="56" spans="1:16" ht="75" x14ac:dyDescent="0.25">
      <c r="A56" s="32" t="s">
        <v>57</v>
      </c>
      <c r="B56" s="38"/>
      <c r="E56" s="40" t="s">
        <v>112</v>
      </c>
      <c r="J56" s="39"/>
    </row>
    <row r="57" spans="1:16" ht="409.5" x14ac:dyDescent="0.25">
      <c r="A57" s="32" t="s">
        <v>59</v>
      </c>
      <c r="B57" s="38"/>
      <c r="E57" s="34" t="s">
        <v>113</v>
      </c>
      <c r="J57" s="39"/>
    </row>
    <row r="58" spans="1:16" x14ac:dyDescent="0.25">
      <c r="A58" s="32" t="s">
        <v>50</v>
      </c>
      <c r="B58" s="32">
        <v>13</v>
      </c>
      <c r="C58" s="33" t="s">
        <v>114</v>
      </c>
      <c r="D58" s="32"/>
      <c r="E58" s="34" t="s">
        <v>115</v>
      </c>
      <c r="F58" s="35" t="s">
        <v>87</v>
      </c>
      <c r="G58" s="36">
        <v>64.849999999999994</v>
      </c>
      <c r="H58" s="36">
        <v>0</v>
      </c>
      <c r="I58" s="36">
        <f>ROUND(G58*H58,P4)</f>
        <v>0</v>
      </c>
      <c r="J58" s="35" t="s">
        <v>55</v>
      </c>
      <c r="O58" s="37">
        <f>I58*0.21</f>
        <v>0</v>
      </c>
      <c r="P58" s="6">
        <v>3</v>
      </c>
    </row>
    <row r="59" spans="1:16" ht="30" x14ac:dyDescent="0.25">
      <c r="A59" s="32" t="s">
        <v>56</v>
      </c>
      <c r="B59" s="38"/>
      <c r="E59" s="34" t="s">
        <v>116</v>
      </c>
      <c r="J59" s="39"/>
    </row>
    <row r="60" spans="1:16" ht="45" x14ac:dyDescent="0.25">
      <c r="A60" s="32" t="s">
        <v>57</v>
      </c>
      <c r="B60" s="38"/>
      <c r="E60" s="40" t="s">
        <v>117</v>
      </c>
      <c r="J60" s="39"/>
    </row>
    <row r="61" spans="1:16" ht="409.5" x14ac:dyDescent="0.25">
      <c r="A61" s="32" t="s">
        <v>59</v>
      </c>
      <c r="B61" s="38"/>
      <c r="E61" s="34" t="s">
        <v>118</v>
      </c>
      <c r="J61" s="39"/>
    </row>
    <row r="62" spans="1:16" x14ac:dyDescent="0.25">
      <c r="A62" s="32" t="s">
        <v>50</v>
      </c>
      <c r="B62" s="32">
        <v>14</v>
      </c>
      <c r="C62" s="33" t="s">
        <v>119</v>
      </c>
      <c r="D62" s="32" t="s">
        <v>52</v>
      </c>
      <c r="E62" s="34" t="s">
        <v>120</v>
      </c>
      <c r="F62" s="35" t="s">
        <v>97</v>
      </c>
      <c r="G62" s="36">
        <v>827</v>
      </c>
      <c r="H62" s="36">
        <v>0</v>
      </c>
      <c r="I62" s="36">
        <f>ROUND(G62*H62,P4)</f>
        <v>0</v>
      </c>
      <c r="J62" s="35" t="s">
        <v>55</v>
      </c>
      <c r="O62" s="37">
        <f>I62*0.21</f>
        <v>0</v>
      </c>
      <c r="P62" s="6">
        <v>3</v>
      </c>
    </row>
    <row r="63" spans="1:16" ht="30" x14ac:dyDescent="0.25">
      <c r="A63" s="32" t="s">
        <v>56</v>
      </c>
      <c r="B63" s="38"/>
      <c r="E63" s="34" t="s">
        <v>121</v>
      </c>
      <c r="J63" s="39"/>
    </row>
    <row r="64" spans="1:16" x14ac:dyDescent="0.25">
      <c r="A64" s="32" t="s">
        <v>57</v>
      </c>
      <c r="B64" s="38"/>
      <c r="E64" s="40" t="s">
        <v>122</v>
      </c>
      <c r="J64" s="39"/>
    </row>
    <row r="65" spans="1:16" ht="120" x14ac:dyDescent="0.25">
      <c r="A65" s="32" t="s">
        <v>59</v>
      </c>
      <c r="B65" s="38"/>
      <c r="E65" s="34" t="s">
        <v>123</v>
      </c>
      <c r="J65" s="39"/>
    </row>
    <row r="66" spans="1:16" x14ac:dyDescent="0.25">
      <c r="A66" s="32" t="s">
        <v>50</v>
      </c>
      <c r="B66" s="32">
        <v>15</v>
      </c>
      <c r="C66" s="33" t="s">
        <v>124</v>
      </c>
      <c r="D66" s="32" t="s">
        <v>52</v>
      </c>
      <c r="E66" s="34" t="s">
        <v>125</v>
      </c>
      <c r="F66" s="35" t="s">
        <v>97</v>
      </c>
      <c r="G66" s="36">
        <v>125</v>
      </c>
      <c r="H66" s="36">
        <v>0</v>
      </c>
      <c r="I66" s="36">
        <f>ROUND(G66*H66,P4)</f>
        <v>0</v>
      </c>
      <c r="J66" s="35" t="s">
        <v>55</v>
      </c>
      <c r="O66" s="37">
        <f>I66*0.21</f>
        <v>0</v>
      </c>
      <c r="P66" s="6">
        <v>3</v>
      </c>
    </row>
    <row r="67" spans="1:16" ht="30" x14ac:dyDescent="0.25">
      <c r="A67" s="32" t="s">
        <v>56</v>
      </c>
      <c r="B67" s="38"/>
      <c r="E67" s="34" t="s">
        <v>126</v>
      </c>
      <c r="J67" s="39"/>
    </row>
    <row r="68" spans="1:16" x14ac:dyDescent="0.25">
      <c r="A68" s="32" t="s">
        <v>57</v>
      </c>
      <c r="B68" s="38"/>
      <c r="E68" s="40" t="s">
        <v>127</v>
      </c>
      <c r="J68" s="39"/>
    </row>
    <row r="69" spans="1:16" ht="120" x14ac:dyDescent="0.25">
      <c r="A69" s="32" t="s">
        <v>59</v>
      </c>
      <c r="B69" s="38"/>
      <c r="E69" s="34" t="s">
        <v>123</v>
      </c>
      <c r="J69" s="39"/>
    </row>
    <row r="70" spans="1:16" x14ac:dyDescent="0.25">
      <c r="A70" s="32" t="s">
        <v>50</v>
      </c>
      <c r="B70" s="32">
        <v>16</v>
      </c>
      <c r="C70" s="33" t="s">
        <v>128</v>
      </c>
      <c r="D70" s="32" t="s">
        <v>52</v>
      </c>
      <c r="E70" s="34" t="s">
        <v>129</v>
      </c>
      <c r="F70" s="35" t="s">
        <v>87</v>
      </c>
      <c r="G70" s="36">
        <v>16</v>
      </c>
      <c r="H70" s="36">
        <v>0</v>
      </c>
      <c r="I70" s="36">
        <f>ROUND(G70*H70,P4)</f>
        <v>0</v>
      </c>
      <c r="J70" s="35" t="s">
        <v>55</v>
      </c>
      <c r="O70" s="37">
        <f>I70*0.21</f>
        <v>0</v>
      </c>
      <c r="P70" s="6">
        <v>3</v>
      </c>
    </row>
    <row r="71" spans="1:16" ht="75" x14ac:dyDescent="0.25">
      <c r="A71" s="32" t="s">
        <v>56</v>
      </c>
      <c r="B71" s="38"/>
      <c r="E71" s="34" t="s">
        <v>130</v>
      </c>
      <c r="J71" s="39"/>
    </row>
    <row r="72" spans="1:16" x14ac:dyDescent="0.25">
      <c r="A72" s="32" t="s">
        <v>57</v>
      </c>
      <c r="B72" s="38"/>
      <c r="E72" s="40" t="s">
        <v>131</v>
      </c>
      <c r="J72" s="39"/>
    </row>
    <row r="73" spans="1:16" ht="409.5" x14ac:dyDescent="0.25">
      <c r="A73" s="32" t="s">
        <v>59</v>
      </c>
      <c r="B73" s="38"/>
      <c r="E73" s="34" t="s">
        <v>132</v>
      </c>
      <c r="J73" s="39"/>
    </row>
    <row r="74" spans="1:16" x14ac:dyDescent="0.25">
      <c r="A74" s="32" t="s">
        <v>50</v>
      </c>
      <c r="B74" s="32">
        <v>17</v>
      </c>
      <c r="C74" s="33" t="s">
        <v>133</v>
      </c>
      <c r="D74" s="32"/>
      <c r="E74" s="34" t="s">
        <v>134</v>
      </c>
      <c r="F74" s="35" t="s">
        <v>87</v>
      </c>
      <c r="G74" s="36">
        <v>366.6</v>
      </c>
      <c r="H74" s="36">
        <v>0</v>
      </c>
      <c r="I74" s="36">
        <f>ROUND(G74*H74,P4)</f>
        <v>0</v>
      </c>
      <c r="J74" s="35" t="s">
        <v>55</v>
      </c>
      <c r="O74" s="37">
        <f>I74*0.21</f>
        <v>0</v>
      </c>
      <c r="P74" s="6">
        <v>3</v>
      </c>
    </row>
    <row r="75" spans="1:16" x14ac:dyDescent="0.25">
      <c r="A75" s="32" t="s">
        <v>56</v>
      </c>
      <c r="B75" s="38"/>
      <c r="E75" s="41"/>
      <c r="J75" s="39"/>
    </row>
    <row r="76" spans="1:16" ht="105" x14ac:dyDescent="0.25">
      <c r="A76" s="32" t="s">
        <v>57</v>
      </c>
      <c r="B76" s="38"/>
      <c r="E76" s="40" t="s">
        <v>135</v>
      </c>
      <c r="J76" s="39"/>
    </row>
    <row r="77" spans="1:16" ht="285" x14ac:dyDescent="0.25">
      <c r="A77" s="32" t="s">
        <v>59</v>
      </c>
      <c r="B77" s="38"/>
      <c r="E77" s="34" t="s">
        <v>136</v>
      </c>
      <c r="J77" s="39"/>
    </row>
    <row r="78" spans="1:16" x14ac:dyDescent="0.25">
      <c r="A78" s="32" t="s">
        <v>50</v>
      </c>
      <c r="B78" s="32">
        <v>18</v>
      </c>
      <c r="C78" s="33" t="s">
        <v>137</v>
      </c>
      <c r="D78" s="32" t="s">
        <v>52</v>
      </c>
      <c r="E78" s="34" t="s">
        <v>138</v>
      </c>
      <c r="F78" s="35" t="s">
        <v>87</v>
      </c>
      <c r="G78" s="36">
        <v>76.77</v>
      </c>
      <c r="H78" s="36">
        <v>0</v>
      </c>
      <c r="I78" s="36">
        <f>ROUND(G78*H78,P4)</f>
        <v>0</v>
      </c>
      <c r="J78" s="35" t="s">
        <v>55</v>
      </c>
      <c r="O78" s="37">
        <f>I78*0.21</f>
        <v>0</v>
      </c>
      <c r="P78" s="6">
        <v>3</v>
      </c>
    </row>
    <row r="79" spans="1:16" ht="90" x14ac:dyDescent="0.25">
      <c r="A79" s="32" t="s">
        <v>56</v>
      </c>
      <c r="B79" s="38"/>
      <c r="E79" s="34" t="s">
        <v>139</v>
      </c>
      <c r="J79" s="39"/>
    </row>
    <row r="80" spans="1:16" ht="30" x14ac:dyDescent="0.25">
      <c r="A80" s="32" t="s">
        <v>57</v>
      </c>
      <c r="B80" s="38"/>
      <c r="E80" s="40" t="s">
        <v>140</v>
      </c>
      <c r="J80" s="39"/>
    </row>
    <row r="81" spans="1:16" ht="375" x14ac:dyDescent="0.25">
      <c r="A81" s="32" t="s">
        <v>59</v>
      </c>
      <c r="B81" s="38"/>
      <c r="E81" s="34" t="s">
        <v>141</v>
      </c>
      <c r="J81" s="39"/>
    </row>
    <row r="82" spans="1:16" x14ac:dyDescent="0.25">
      <c r="A82" s="32" t="s">
        <v>50</v>
      </c>
      <c r="B82" s="32">
        <v>19</v>
      </c>
      <c r="C82" s="33" t="s">
        <v>142</v>
      </c>
      <c r="D82" s="32" t="s">
        <v>52</v>
      </c>
      <c r="E82" s="34" t="s">
        <v>143</v>
      </c>
      <c r="F82" s="35" t="s">
        <v>87</v>
      </c>
      <c r="G82" s="36">
        <v>46.1</v>
      </c>
      <c r="H82" s="36">
        <v>0</v>
      </c>
      <c r="I82" s="36">
        <f>ROUND(G82*H82,P4)</f>
        <v>0</v>
      </c>
      <c r="J82" s="35" t="s">
        <v>55</v>
      </c>
      <c r="O82" s="37">
        <f>I82*0.21</f>
        <v>0</v>
      </c>
      <c r="P82" s="6">
        <v>3</v>
      </c>
    </row>
    <row r="83" spans="1:16" ht="30" x14ac:dyDescent="0.25">
      <c r="A83" s="32" t="s">
        <v>56</v>
      </c>
      <c r="B83" s="38"/>
      <c r="E83" s="34" t="s">
        <v>144</v>
      </c>
      <c r="J83" s="39"/>
    </row>
    <row r="84" spans="1:16" ht="45" x14ac:dyDescent="0.25">
      <c r="A84" s="32" t="s">
        <v>57</v>
      </c>
      <c r="B84" s="38"/>
      <c r="E84" s="40" t="s">
        <v>145</v>
      </c>
      <c r="J84" s="39"/>
    </row>
    <row r="85" spans="1:16" ht="375" x14ac:dyDescent="0.25">
      <c r="A85" s="32" t="s">
        <v>59</v>
      </c>
      <c r="B85" s="38"/>
      <c r="E85" s="34" t="s">
        <v>146</v>
      </c>
      <c r="J85" s="39"/>
    </row>
    <row r="86" spans="1:16" x14ac:dyDescent="0.25">
      <c r="A86" s="32" t="s">
        <v>50</v>
      </c>
      <c r="B86" s="32">
        <v>20</v>
      </c>
      <c r="C86" s="33" t="s">
        <v>147</v>
      </c>
      <c r="D86" s="32" t="s">
        <v>52</v>
      </c>
      <c r="E86" s="34" t="s">
        <v>148</v>
      </c>
      <c r="F86" s="35" t="s">
        <v>87</v>
      </c>
      <c r="G86" s="36">
        <v>14</v>
      </c>
      <c r="H86" s="36">
        <v>0</v>
      </c>
      <c r="I86" s="36">
        <f>ROUND(G86*H86,P4)</f>
        <v>0</v>
      </c>
      <c r="J86" s="35" t="s">
        <v>55</v>
      </c>
      <c r="O86" s="37">
        <f>I86*0.21</f>
        <v>0</v>
      </c>
      <c r="P86" s="6">
        <v>3</v>
      </c>
    </row>
    <row r="87" spans="1:16" ht="30" x14ac:dyDescent="0.25">
      <c r="A87" s="32" t="s">
        <v>56</v>
      </c>
      <c r="B87" s="38"/>
      <c r="E87" s="34" t="s">
        <v>149</v>
      </c>
      <c r="J87" s="39"/>
    </row>
    <row r="88" spans="1:16" ht="60" x14ac:dyDescent="0.25">
      <c r="A88" s="32" t="s">
        <v>57</v>
      </c>
      <c r="B88" s="38"/>
      <c r="E88" s="40" t="s">
        <v>150</v>
      </c>
      <c r="J88" s="39"/>
    </row>
    <row r="89" spans="1:16" ht="409.5" x14ac:dyDescent="0.25">
      <c r="A89" s="32" t="s">
        <v>59</v>
      </c>
      <c r="B89" s="38"/>
      <c r="E89" s="34" t="s">
        <v>151</v>
      </c>
      <c r="J89" s="39"/>
    </row>
    <row r="90" spans="1:16" x14ac:dyDescent="0.25">
      <c r="A90" s="32" t="s">
        <v>50</v>
      </c>
      <c r="B90" s="32">
        <v>21</v>
      </c>
      <c r="C90" s="33" t="s">
        <v>152</v>
      </c>
      <c r="D90" s="32" t="s">
        <v>52</v>
      </c>
      <c r="E90" s="34" t="s">
        <v>153</v>
      </c>
      <c r="F90" s="35" t="s">
        <v>81</v>
      </c>
      <c r="G90" s="36">
        <v>14631.1</v>
      </c>
      <c r="H90" s="36">
        <v>0</v>
      </c>
      <c r="I90" s="36">
        <f>ROUND(G90*H90,P4)</f>
        <v>0</v>
      </c>
      <c r="J90" s="35" t="s">
        <v>55</v>
      </c>
      <c r="O90" s="37">
        <f>I90*0.21</f>
        <v>0</v>
      </c>
      <c r="P90" s="6">
        <v>3</v>
      </c>
    </row>
    <row r="91" spans="1:16" x14ac:dyDescent="0.25">
      <c r="A91" s="32" t="s">
        <v>56</v>
      </c>
      <c r="B91" s="38"/>
      <c r="E91" s="34" t="s">
        <v>154</v>
      </c>
      <c r="J91" s="39"/>
    </row>
    <row r="92" spans="1:16" ht="45" x14ac:dyDescent="0.25">
      <c r="A92" s="32" t="s">
        <v>57</v>
      </c>
      <c r="B92" s="38"/>
      <c r="E92" s="40" t="s">
        <v>155</v>
      </c>
      <c r="J92" s="39"/>
    </row>
    <row r="93" spans="1:16" ht="75" x14ac:dyDescent="0.25">
      <c r="A93" s="32" t="s">
        <v>59</v>
      </c>
      <c r="B93" s="38"/>
      <c r="E93" s="34" t="s">
        <v>156</v>
      </c>
      <c r="J93" s="39"/>
    </row>
    <row r="94" spans="1:16" x14ac:dyDescent="0.25">
      <c r="A94" s="32" t="s">
        <v>50</v>
      </c>
      <c r="B94" s="32">
        <v>22</v>
      </c>
      <c r="C94" s="33" t="s">
        <v>157</v>
      </c>
      <c r="D94" s="32" t="s">
        <v>52</v>
      </c>
      <c r="E94" s="34" t="s">
        <v>158</v>
      </c>
      <c r="F94" s="35" t="s">
        <v>81</v>
      </c>
      <c r="G94" s="36">
        <v>125</v>
      </c>
      <c r="H94" s="36">
        <v>0</v>
      </c>
      <c r="I94" s="36">
        <f>ROUND(G94*H94,P4)</f>
        <v>0</v>
      </c>
      <c r="J94" s="35" t="s">
        <v>55</v>
      </c>
      <c r="O94" s="37">
        <f>I94*0.21</f>
        <v>0</v>
      </c>
      <c r="P94" s="6">
        <v>3</v>
      </c>
    </row>
    <row r="95" spans="1:16" x14ac:dyDescent="0.25">
      <c r="A95" s="32" t="s">
        <v>56</v>
      </c>
      <c r="B95" s="38"/>
      <c r="E95" s="34" t="s">
        <v>159</v>
      </c>
      <c r="J95" s="39"/>
    </row>
    <row r="96" spans="1:16" ht="30" x14ac:dyDescent="0.25">
      <c r="A96" s="32" t="s">
        <v>57</v>
      </c>
      <c r="B96" s="38"/>
      <c r="E96" s="40" t="s">
        <v>160</v>
      </c>
      <c r="J96" s="39"/>
    </row>
    <row r="97" spans="1:16" ht="60" x14ac:dyDescent="0.25">
      <c r="A97" s="32" t="s">
        <v>59</v>
      </c>
      <c r="B97" s="38"/>
      <c r="E97" s="34" t="s">
        <v>161</v>
      </c>
      <c r="J97" s="39"/>
    </row>
    <row r="98" spans="1:16" x14ac:dyDescent="0.25">
      <c r="A98" s="32" t="s">
        <v>50</v>
      </c>
      <c r="B98" s="32">
        <v>23</v>
      </c>
      <c r="C98" s="33" t="s">
        <v>162</v>
      </c>
      <c r="D98" s="32" t="s">
        <v>52</v>
      </c>
      <c r="E98" s="34" t="s">
        <v>163</v>
      </c>
      <c r="F98" s="35" t="s">
        <v>87</v>
      </c>
      <c r="G98" s="36">
        <v>18.75</v>
      </c>
      <c r="H98" s="36">
        <v>0</v>
      </c>
      <c r="I98" s="36">
        <f>ROUND(G98*H98,P4)</f>
        <v>0</v>
      </c>
      <c r="J98" s="35" t="s">
        <v>55</v>
      </c>
      <c r="O98" s="37">
        <f>I98*0.21</f>
        <v>0</v>
      </c>
      <c r="P98" s="6">
        <v>3</v>
      </c>
    </row>
    <row r="99" spans="1:16" x14ac:dyDescent="0.25">
      <c r="A99" s="32" t="s">
        <v>56</v>
      </c>
      <c r="B99" s="38"/>
      <c r="E99" s="34" t="s">
        <v>164</v>
      </c>
      <c r="J99" s="39"/>
    </row>
    <row r="100" spans="1:16" x14ac:dyDescent="0.25">
      <c r="A100" s="32" t="s">
        <v>57</v>
      </c>
      <c r="B100" s="38"/>
      <c r="E100" s="40" t="s">
        <v>165</v>
      </c>
      <c r="J100" s="39"/>
    </row>
    <row r="101" spans="1:16" ht="75" x14ac:dyDescent="0.25">
      <c r="A101" s="32" t="s">
        <v>59</v>
      </c>
      <c r="B101" s="38"/>
      <c r="E101" s="34" t="s">
        <v>166</v>
      </c>
      <c r="J101" s="39"/>
    </row>
    <row r="102" spans="1:16" x14ac:dyDescent="0.25">
      <c r="A102" s="32" t="s">
        <v>50</v>
      </c>
      <c r="B102" s="32">
        <v>24</v>
      </c>
      <c r="C102" s="33" t="s">
        <v>167</v>
      </c>
      <c r="D102" s="32" t="s">
        <v>52</v>
      </c>
      <c r="E102" s="34" t="s">
        <v>168</v>
      </c>
      <c r="F102" s="35" t="s">
        <v>81</v>
      </c>
      <c r="G102" s="36">
        <v>125</v>
      </c>
      <c r="H102" s="36">
        <v>0</v>
      </c>
      <c r="I102" s="36">
        <f>ROUND(G102*H102,P4)</f>
        <v>0</v>
      </c>
      <c r="J102" s="35" t="s">
        <v>55</v>
      </c>
      <c r="O102" s="37">
        <f>I102*0.21</f>
        <v>0</v>
      </c>
      <c r="P102" s="6">
        <v>3</v>
      </c>
    </row>
    <row r="103" spans="1:16" x14ac:dyDescent="0.25">
      <c r="A103" s="32" t="s">
        <v>56</v>
      </c>
      <c r="B103" s="38"/>
      <c r="E103" s="34" t="s">
        <v>159</v>
      </c>
      <c r="J103" s="39"/>
    </row>
    <row r="104" spans="1:16" x14ac:dyDescent="0.25">
      <c r="A104" s="32" t="s">
        <v>57</v>
      </c>
      <c r="B104" s="38"/>
      <c r="E104" s="40" t="s">
        <v>169</v>
      </c>
      <c r="J104" s="39"/>
    </row>
    <row r="105" spans="1:16" ht="75" x14ac:dyDescent="0.25">
      <c r="A105" s="32" t="s">
        <v>59</v>
      </c>
      <c r="B105" s="38"/>
      <c r="E105" s="34" t="s">
        <v>170</v>
      </c>
      <c r="J105" s="39"/>
    </row>
    <row r="106" spans="1:16" x14ac:dyDescent="0.25">
      <c r="A106" s="32" t="s">
        <v>50</v>
      </c>
      <c r="B106" s="32">
        <v>25</v>
      </c>
      <c r="C106" s="33" t="s">
        <v>171</v>
      </c>
      <c r="D106" s="32" t="s">
        <v>52</v>
      </c>
      <c r="E106" s="34" t="s">
        <v>172</v>
      </c>
      <c r="F106" s="35" t="s">
        <v>81</v>
      </c>
      <c r="G106" s="36">
        <v>125</v>
      </c>
      <c r="H106" s="36">
        <v>0</v>
      </c>
      <c r="I106" s="36">
        <f>ROUND(G106*H106,P4)</f>
        <v>0</v>
      </c>
      <c r="J106" s="35" t="s">
        <v>55</v>
      </c>
      <c r="O106" s="37">
        <f>I106*0.21</f>
        <v>0</v>
      </c>
      <c r="P106" s="6">
        <v>3</v>
      </c>
    </row>
    <row r="107" spans="1:16" x14ac:dyDescent="0.25">
      <c r="A107" s="32" t="s">
        <v>56</v>
      </c>
      <c r="B107" s="38"/>
      <c r="E107" s="34" t="s">
        <v>173</v>
      </c>
      <c r="J107" s="39"/>
    </row>
    <row r="108" spans="1:16" x14ac:dyDescent="0.25">
      <c r="A108" s="32" t="s">
        <v>57</v>
      </c>
      <c r="B108" s="38"/>
      <c r="E108" s="40" t="s">
        <v>174</v>
      </c>
      <c r="J108" s="39"/>
    </row>
    <row r="109" spans="1:16" ht="90" x14ac:dyDescent="0.25">
      <c r="A109" s="32" t="s">
        <v>59</v>
      </c>
      <c r="B109" s="38"/>
      <c r="E109" s="34" t="s">
        <v>175</v>
      </c>
      <c r="J109" s="39"/>
    </row>
    <row r="110" spans="1:16" x14ac:dyDescent="0.25">
      <c r="A110" s="26" t="s">
        <v>47</v>
      </c>
      <c r="B110" s="27"/>
      <c r="C110" s="28" t="s">
        <v>176</v>
      </c>
      <c r="D110" s="29"/>
      <c r="E110" s="26" t="s">
        <v>177</v>
      </c>
      <c r="F110" s="29"/>
      <c r="G110" s="29"/>
      <c r="H110" s="29"/>
      <c r="I110" s="30">
        <f>SUMIFS(I111:I118,A111:A118,"P")</f>
        <v>0</v>
      </c>
      <c r="J110" s="31"/>
    </row>
    <row r="111" spans="1:16" x14ac:dyDescent="0.25">
      <c r="A111" s="32" t="s">
        <v>50</v>
      </c>
      <c r="B111" s="32">
        <v>26</v>
      </c>
      <c r="C111" s="33" t="s">
        <v>178</v>
      </c>
      <c r="D111" s="32" t="s">
        <v>52</v>
      </c>
      <c r="E111" s="34" t="s">
        <v>179</v>
      </c>
      <c r="F111" s="35" t="s">
        <v>87</v>
      </c>
      <c r="G111" s="36">
        <v>16</v>
      </c>
      <c r="H111" s="36">
        <v>0</v>
      </c>
      <c r="I111" s="36">
        <f>ROUND(G111*H111,P4)</f>
        <v>0</v>
      </c>
      <c r="J111" s="35" t="s">
        <v>55</v>
      </c>
      <c r="O111" s="37">
        <f>I111*0.21</f>
        <v>0</v>
      </c>
      <c r="P111" s="6">
        <v>3</v>
      </c>
    </row>
    <row r="112" spans="1:16" x14ac:dyDescent="0.25">
      <c r="A112" s="32" t="s">
        <v>56</v>
      </c>
      <c r="B112" s="38"/>
      <c r="E112" s="34" t="s">
        <v>180</v>
      </c>
      <c r="J112" s="39"/>
    </row>
    <row r="113" spans="1:16" x14ac:dyDescent="0.25">
      <c r="A113" s="32" t="s">
        <v>57</v>
      </c>
      <c r="B113" s="38"/>
      <c r="E113" s="40" t="s">
        <v>181</v>
      </c>
      <c r="J113" s="39"/>
    </row>
    <row r="114" spans="1:16" ht="105" x14ac:dyDescent="0.25">
      <c r="A114" s="32" t="s">
        <v>59</v>
      </c>
      <c r="B114" s="38"/>
      <c r="E114" s="34" t="s">
        <v>182</v>
      </c>
      <c r="J114" s="39"/>
    </row>
    <row r="115" spans="1:16" x14ac:dyDescent="0.25">
      <c r="A115" s="32" t="s">
        <v>50</v>
      </c>
      <c r="B115" s="32">
        <v>27</v>
      </c>
      <c r="C115" s="33" t="s">
        <v>183</v>
      </c>
      <c r="D115" s="32" t="s">
        <v>52</v>
      </c>
      <c r="E115" s="34" t="s">
        <v>184</v>
      </c>
      <c r="F115" s="35" t="s">
        <v>81</v>
      </c>
      <c r="G115" s="36">
        <v>2966.22</v>
      </c>
      <c r="H115" s="36">
        <v>0</v>
      </c>
      <c r="I115" s="36">
        <f>ROUND(G115*H115,P4)</f>
        <v>0</v>
      </c>
      <c r="J115" s="35" t="s">
        <v>55</v>
      </c>
      <c r="O115" s="37">
        <f>I115*0.21</f>
        <v>0</v>
      </c>
      <c r="P115" s="6">
        <v>3</v>
      </c>
    </row>
    <row r="116" spans="1:16" x14ac:dyDescent="0.25">
      <c r="A116" s="32" t="s">
        <v>56</v>
      </c>
      <c r="B116" s="38"/>
      <c r="E116" s="34" t="s">
        <v>185</v>
      </c>
      <c r="J116" s="39"/>
    </row>
    <row r="117" spans="1:16" ht="45" x14ac:dyDescent="0.25">
      <c r="A117" s="32" t="s">
        <v>57</v>
      </c>
      <c r="B117" s="38"/>
      <c r="E117" s="40" t="s">
        <v>186</v>
      </c>
      <c r="J117" s="39"/>
    </row>
    <row r="118" spans="1:16" ht="150" x14ac:dyDescent="0.25">
      <c r="A118" s="32" t="s">
        <v>59</v>
      </c>
      <c r="B118" s="38"/>
      <c r="E118" s="34" t="s">
        <v>187</v>
      </c>
      <c r="J118" s="39"/>
    </row>
    <row r="119" spans="1:16" x14ac:dyDescent="0.25">
      <c r="A119" s="26" t="s">
        <v>47</v>
      </c>
      <c r="B119" s="27"/>
      <c r="C119" s="28" t="s">
        <v>188</v>
      </c>
      <c r="D119" s="29"/>
      <c r="E119" s="26" t="s">
        <v>189</v>
      </c>
      <c r="F119" s="29"/>
      <c r="G119" s="29"/>
      <c r="H119" s="29"/>
      <c r="I119" s="30">
        <f>SUMIFS(I120:I127,A120:A127,"P")</f>
        <v>0</v>
      </c>
      <c r="J119" s="31"/>
    </row>
    <row r="120" spans="1:16" x14ac:dyDescent="0.25">
      <c r="A120" s="32" t="s">
        <v>50</v>
      </c>
      <c r="B120" s="32">
        <v>28</v>
      </c>
      <c r="C120" s="33" t="s">
        <v>190</v>
      </c>
      <c r="D120" s="32" t="s">
        <v>52</v>
      </c>
      <c r="E120" s="34" t="s">
        <v>191</v>
      </c>
      <c r="F120" s="35" t="s">
        <v>87</v>
      </c>
      <c r="G120" s="36">
        <v>0.8</v>
      </c>
      <c r="H120" s="36">
        <v>0</v>
      </c>
      <c r="I120" s="36">
        <f>ROUND(G120*H120,P4)</f>
        <v>0</v>
      </c>
      <c r="J120" s="35" t="s">
        <v>55</v>
      </c>
      <c r="O120" s="37">
        <f>I120*0.21</f>
        <v>0</v>
      </c>
      <c r="P120" s="6">
        <v>3</v>
      </c>
    </row>
    <row r="121" spans="1:16" ht="30" x14ac:dyDescent="0.25">
      <c r="A121" s="32" t="s">
        <v>56</v>
      </c>
      <c r="B121" s="38"/>
      <c r="E121" s="34" t="s">
        <v>192</v>
      </c>
      <c r="J121" s="39"/>
    </row>
    <row r="122" spans="1:16" x14ac:dyDescent="0.25">
      <c r="A122" s="32" t="s">
        <v>57</v>
      </c>
      <c r="B122" s="38"/>
      <c r="E122" s="40" t="s">
        <v>193</v>
      </c>
      <c r="J122" s="39"/>
    </row>
    <row r="123" spans="1:16" ht="409.5" x14ac:dyDescent="0.25">
      <c r="A123" s="32" t="s">
        <v>59</v>
      </c>
      <c r="B123" s="38"/>
      <c r="E123" s="34" t="s">
        <v>194</v>
      </c>
      <c r="J123" s="39"/>
    </row>
    <row r="124" spans="1:16" x14ac:dyDescent="0.25">
      <c r="A124" s="32" t="s">
        <v>50</v>
      </c>
      <c r="B124" s="32">
        <v>29</v>
      </c>
      <c r="C124" s="33" t="s">
        <v>195</v>
      </c>
      <c r="D124" s="32" t="s">
        <v>52</v>
      </c>
      <c r="E124" s="34" t="s">
        <v>196</v>
      </c>
      <c r="F124" s="35" t="s">
        <v>87</v>
      </c>
      <c r="G124" s="36">
        <v>1.6</v>
      </c>
      <c r="H124" s="36">
        <v>0</v>
      </c>
      <c r="I124" s="36">
        <f>ROUND(G124*H124,P4)</f>
        <v>0</v>
      </c>
      <c r="J124" s="35" t="s">
        <v>55</v>
      </c>
      <c r="O124" s="37">
        <f>I124*0.21</f>
        <v>0</v>
      </c>
      <c r="P124" s="6">
        <v>3</v>
      </c>
    </row>
    <row r="125" spans="1:16" x14ac:dyDescent="0.25">
      <c r="A125" s="32" t="s">
        <v>56</v>
      </c>
      <c r="B125" s="38"/>
      <c r="E125" s="34" t="s">
        <v>197</v>
      </c>
      <c r="J125" s="39"/>
    </row>
    <row r="126" spans="1:16" x14ac:dyDescent="0.25">
      <c r="A126" s="32" t="s">
        <v>57</v>
      </c>
      <c r="B126" s="38"/>
      <c r="E126" s="40" t="s">
        <v>198</v>
      </c>
      <c r="J126" s="39"/>
    </row>
    <row r="127" spans="1:16" ht="180" x14ac:dyDescent="0.25">
      <c r="A127" s="32" t="s">
        <v>59</v>
      </c>
      <c r="B127" s="38"/>
      <c r="E127" s="34" t="s">
        <v>199</v>
      </c>
      <c r="J127" s="39"/>
    </row>
    <row r="128" spans="1:16" x14ac:dyDescent="0.25">
      <c r="A128" s="26" t="s">
        <v>47</v>
      </c>
      <c r="B128" s="27"/>
      <c r="C128" s="28" t="s">
        <v>200</v>
      </c>
      <c r="D128" s="29"/>
      <c r="E128" s="26" t="s">
        <v>201</v>
      </c>
      <c r="F128" s="29"/>
      <c r="G128" s="29"/>
      <c r="H128" s="29"/>
      <c r="I128" s="30">
        <f>SUMIFS(I129:I176,A129:A176,"P")</f>
        <v>0</v>
      </c>
      <c r="J128" s="31"/>
    </row>
    <row r="129" spans="1:16" x14ac:dyDescent="0.25">
      <c r="A129" s="32" t="s">
        <v>50</v>
      </c>
      <c r="B129" s="32">
        <v>30</v>
      </c>
      <c r="C129" s="33" t="s">
        <v>202</v>
      </c>
      <c r="D129" s="32" t="s">
        <v>52</v>
      </c>
      <c r="E129" s="34" t="s">
        <v>203</v>
      </c>
      <c r="F129" s="35" t="s">
        <v>87</v>
      </c>
      <c r="G129" s="36">
        <v>2632.33</v>
      </c>
      <c r="H129" s="36">
        <v>0</v>
      </c>
      <c r="I129" s="36">
        <f>ROUND(G129*H129,P4)</f>
        <v>0</v>
      </c>
      <c r="J129" s="35" t="s">
        <v>55</v>
      </c>
      <c r="O129" s="37">
        <f>I129*0.21</f>
        <v>0</v>
      </c>
      <c r="P129" s="6">
        <v>3</v>
      </c>
    </row>
    <row r="130" spans="1:16" ht="45" x14ac:dyDescent="0.25">
      <c r="A130" s="32" t="s">
        <v>56</v>
      </c>
      <c r="B130" s="38"/>
      <c r="E130" s="34" t="s">
        <v>204</v>
      </c>
      <c r="J130" s="39"/>
    </row>
    <row r="131" spans="1:16" ht="45" x14ac:dyDescent="0.25">
      <c r="A131" s="32" t="s">
        <v>57</v>
      </c>
      <c r="B131" s="38"/>
      <c r="E131" s="40" t="s">
        <v>205</v>
      </c>
      <c r="J131" s="39"/>
    </row>
    <row r="132" spans="1:16" ht="165" x14ac:dyDescent="0.25">
      <c r="A132" s="32" t="s">
        <v>59</v>
      </c>
      <c r="B132" s="38"/>
      <c r="E132" s="34" t="s">
        <v>206</v>
      </c>
      <c r="J132" s="39"/>
    </row>
    <row r="133" spans="1:16" x14ac:dyDescent="0.25">
      <c r="A133" s="32" t="s">
        <v>50</v>
      </c>
      <c r="B133" s="32">
        <v>31</v>
      </c>
      <c r="C133" s="33" t="s">
        <v>207</v>
      </c>
      <c r="D133" s="32" t="s">
        <v>52</v>
      </c>
      <c r="E133" s="34" t="s">
        <v>208</v>
      </c>
      <c r="F133" s="35" t="s">
        <v>87</v>
      </c>
      <c r="G133" s="36">
        <v>585.20000000000005</v>
      </c>
      <c r="H133" s="36">
        <v>0</v>
      </c>
      <c r="I133" s="36">
        <f>ROUND(G133*H133,P4)</f>
        <v>0</v>
      </c>
      <c r="J133" s="35" t="s">
        <v>55</v>
      </c>
      <c r="O133" s="37">
        <f>I133*0.21</f>
        <v>0</v>
      </c>
      <c r="P133" s="6">
        <v>3</v>
      </c>
    </row>
    <row r="134" spans="1:16" ht="60" x14ac:dyDescent="0.25">
      <c r="A134" s="32" t="s">
        <v>56</v>
      </c>
      <c r="B134" s="38"/>
      <c r="E134" s="34" t="s">
        <v>209</v>
      </c>
      <c r="J134" s="39"/>
    </row>
    <row r="135" spans="1:16" ht="30" x14ac:dyDescent="0.25">
      <c r="A135" s="32" t="s">
        <v>57</v>
      </c>
      <c r="B135" s="38"/>
      <c r="E135" s="40" t="s">
        <v>210</v>
      </c>
      <c r="J135" s="39"/>
    </row>
    <row r="136" spans="1:16" ht="90" x14ac:dyDescent="0.25">
      <c r="A136" s="32" t="s">
        <v>59</v>
      </c>
      <c r="B136" s="38"/>
      <c r="E136" s="34" t="s">
        <v>211</v>
      </c>
      <c r="J136" s="39"/>
    </row>
    <row r="137" spans="1:16" x14ac:dyDescent="0.25">
      <c r="A137" s="32" t="s">
        <v>50</v>
      </c>
      <c r="B137" s="32">
        <v>32</v>
      </c>
      <c r="C137" s="33" t="s">
        <v>212</v>
      </c>
      <c r="D137" s="32" t="s">
        <v>52</v>
      </c>
      <c r="E137" s="34" t="s">
        <v>213</v>
      </c>
      <c r="F137" s="35" t="s">
        <v>87</v>
      </c>
      <c r="G137" s="36">
        <v>164.52</v>
      </c>
      <c r="H137" s="36">
        <v>0</v>
      </c>
      <c r="I137" s="36">
        <f>ROUND(G137*H137,P4)</f>
        <v>0</v>
      </c>
      <c r="J137" s="35" t="s">
        <v>55</v>
      </c>
      <c r="O137" s="37">
        <f>I137*0.21</f>
        <v>0</v>
      </c>
      <c r="P137" s="6">
        <v>3</v>
      </c>
    </row>
    <row r="138" spans="1:16" x14ac:dyDescent="0.25">
      <c r="A138" s="32" t="s">
        <v>56</v>
      </c>
      <c r="B138" s="38"/>
      <c r="E138" s="34" t="s">
        <v>214</v>
      </c>
      <c r="J138" s="39"/>
    </row>
    <row r="139" spans="1:16" x14ac:dyDescent="0.25">
      <c r="A139" s="32" t="s">
        <v>57</v>
      </c>
      <c r="B139" s="38"/>
      <c r="E139" s="40" t="s">
        <v>215</v>
      </c>
      <c r="J139" s="39"/>
    </row>
    <row r="140" spans="1:16" ht="120" x14ac:dyDescent="0.25">
      <c r="A140" s="32" t="s">
        <v>59</v>
      </c>
      <c r="B140" s="38"/>
      <c r="E140" s="34" t="s">
        <v>216</v>
      </c>
      <c r="J140" s="39"/>
    </row>
    <row r="141" spans="1:16" x14ac:dyDescent="0.25">
      <c r="A141" s="32" t="s">
        <v>50</v>
      </c>
      <c r="B141" s="32">
        <v>33</v>
      </c>
      <c r="C141" s="33" t="s">
        <v>217</v>
      </c>
      <c r="D141" s="32" t="s">
        <v>52</v>
      </c>
      <c r="E141" s="34" t="s">
        <v>218</v>
      </c>
      <c r="F141" s="35" t="s">
        <v>81</v>
      </c>
      <c r="G141" s="36">
        <v>13984.05</v>
      </c>
      <c r="H141" s="36">
        <v>0</v>
      </c>
      <c r="I141" s="36">
        <f>ROUND(G141*H141,P4)</f>
        <v>0</v>
      </c>
      <c r="J141" s="35" t="s">
        <v>55</v>
      </c>
      <c r="O141" s="37">
        <f>I141*0.21</f>
        <v>0</v>
      </c>
      <c r="P141" s="6">
        <v>3</v>
      </c>
    </row>
    <row r="142" spans="1:16" ht="30" x14ac:dyDescent="0.25">
      <c r="A142" s="32" t="s">
        <v>56</v>
      </c>
      <c r="B142" s="38"/>
      <c r="E142" s="34" t="s">
        <v>219</v>
      </c>
      <c r="J142" s="39"/>
    </row>
    <row r="143" spans="1:16" x14ac:dyDescent="0.25">
      <c r="A143" s="32" t="s">
        <v>57</v>
      </c>
      <c r="B143" s="38"/>
      <c r="E143" s="40" t="s">
        <v>220</v>
      </c>
      <c r="J143" s="39"/>
    </row>
    <row r="144" spans="1:16" ht="120" x14ac:dyDescent="0.25">
      <c r="A144" s="32" t="s">
        <v>59</v>
      </c>
      <c r="B144" s="38"/>
      <c r="E144" s="34" t="s">
        <v>221</v>
      </c>
      <c r="J144" s="39"/>
    </row>
    <row r="145" spans="1:16" x14ac:dyDescent="0.25">
      <c r="A145" s="32" t="s">
        <v>50</v>
      </c>
      <c r="B145" s="32">
        <v>34</v>
      </c>
      <c r="C145" s="33" t="s">
        <v>222</v>
      </c>
      <c r="D145" s="32" t="s">
        <v>52</v>
      </c>
      <c r="E145" s="34" t="s">
        <v>223</v>
      </c>
      <c r="F145" s="35" t="s">
        <v>81</v>
      </c>
      <c r="G145" s="36">
        <v>27398</v>
      </c>
      <c r="H145" s="36">
        <v>0</v>
      </c>
      <c r="I145" s="36">
        <f>ROUND(G145*H145,P4)</f>
        <v>0</v>
      </c>
      <c r="J145" s="35" t="s">
        <v>55</v>
      </c>
      <c r="O145" s="37">
        <f>I145*0.21</f>
        <v>0</v>
      </c>
      <c r="P145" s="6">
        <v>3</v>
      </c>
    </row>
    <row r="146" spans="1:16" ht="30" x14ac:dyDescent="0.25">
      <c r="A146" s="32" t="s">
        <v>56</v>
      </c>
      <c r="B146" s="38"/>
      <c r="E146" s="34" t="s">
        <v>224</v>
      </c>
      <c r="J146" s="39"/>
    </row>
    <row r="147" spans="1:16" ht="75" x14ac:dyDescent="0.25">
      <c r="A147" s="32" t="s">
        <v>57</v>
      </c>
      <c r="B147" s="38"/>
      <c r="E147" s="40" t="s">
        <v>225</v>
      </c>
      <c r="J147" s="39"/>
    </row>
    <row r="148" spans="1:16" ht="120" x14ac:dyDescent="0.25">
      <c r="A148" s="32" t="s">
        <v>59</v>
      </c>
      <c r="B148" s="38"/>
      <c r="E148" s="34" t="s">
        <v>221</v>
      </c>
      <c r="J148" s="39"/>
    </row>
    <row r="149" spans="1:16" x14ac:dyDescent="0.25">
      <c r="A149" s="32" t="s">
        <v>50</v>
      </c>
      <c r="B149" s="32">
        <v>35</v>
      </c>
      <c r="C149" s="33" t="s">
        <v>226</v>
      </c>
      <c r="D149" s="32" t="s">
        <v>52</v>
      </c>
      <c r="E149" s="34" t="s">
        <v>227</v>
      </c>
      <c r="F149" s="35" t="s">
        <v>87</v>
      </c>
      <c r="G149" s="36">
        <v>825</v>
      </c>
      <c r="H149" s="36">
        <v>0</v>
      </c>
      <c r="I149" s="36">
        <f>ROUND(G149*H149,P4)</f>
        <v>0</v>
      </c>
      <c r="J149" s="35" t="s">
        <v>55</v>
      </c>
      <c r="O149" s="37">
        <f>I149*0.21</f>
        <v>0</v>
      </c>
      <c r="P149" s="6">
        <v>3</v>
      </c>
    </row>
    <row r="150" spans="1:16" ht="75" x14ac:dyDescent="0.25">
      <c r="A150" s="32" t="s">
        <v>56</v>
      </c>
      <c r="B150" s="38"/>
      <c r="E150" s="34" t="s">
        <v>228</v>
      </c>
      <c r="J150" s="39"/>
    </row>
    <row r="151" spans="1:16" ht="45" x14ac:dyDescent="0.25">
      <c r="A151" s="32" t="s">
        <v>57</v>
      </c>
      <c r="B151" s="38"/>
      <c r="E151" s="40" t="s">
        <v>229</v>
      </c>
      <c r="J151" s="39"/>
    </row>
    <row r="152" spans="1:16" ht="195" x14ac:dyDescent="0.25">
      <c r="A152" s="32" t="s">
        <v>59</v>
      </c>
      <c r="B152" s="38"/>
      <c r="E152" s="34" t="s">
        <v>230</v>
      </c>
      <c r="J152" s="39"/>
    </row>
    <row r="153" spans="1:16" x14ac:dyDescent="0.25">
      <c r="A153" s="32" t="s">
        <v>50</v>
      </c>
      <c r="B153" s="32">
        <v>36</v>
      </c>
      <c r="C153" s="33" t="s">
        <v>231</v>
      </c>
      <c r="D153" s="32" t="s">
        <v>52</v>
      </c>
      <c r="E153" s="34" t="s">
        <v>232</v>
      </c>
      <c r="F153" s="35" t="s">
        <v>87</v>
      </c>
      <c r="G153" s="36">
        <v>978.9</v>
      </c>
      <c r="H153" s="36">
        <v>0</v>
      </c>
      <c r="I153" s="36">
        <f>ROUND(G153*H153,P4)</f>
        <v>0</v>
      </c>
      <c r="J153" s="35" t="s">
        <v>55</v>
      </c>
      <c r="O153" s="37">
        <f>I153*0.21</f>
        <v>0</v>
      </c>
      <c r="P153" s="6">
        <v>3</v>
      </c>
    </row>
    <row r="154" spans="1:16" ht="75" x14ac:dyDescent="0.25">
      <c r="A154" s="32" t="s">
        <v>56</v>
      </c>
      <c r="B154" s="38"/>
      <c r="E154" s="34" t="s">
        <v>233</v>
      </c>
      <c r="J154" s="39"/>
    </row>
    <row r="155" spans="1:16" ht="45" x14ac:dyDescent="0.25">
      <c r="A155" s="32" t="s">
        <v>57</v>
      </c>
      <c r="B155" s="38"/>
      <c r="E155" s="40" t="s">
        <v>234</v>
      </c>
      <c r="J155" s="39"/>
    </row>
    <row r="156" spans="1:16" ht="195" x14ac:dyDescent="0.25">
      <c r="A156" s="32" t="s">
        <v>59</v>
      </c>
      <c r="B156" s="38"/>
      <c r="E156" s="34" t="s">
        <v>230</v>
      </c>
      <c r="J156" s="39"/>
    </row>
    <row r="157" spans="1:16" x14ac:dyDescent="0.25">
      <c r="A157" s="32" t="s">
        <v>50</v>
      </c>
      <c r="B157" s="32">
        <v>37</v>
      </c>
      <c r="C157" s="33" t="s">
        <v>235</v>
      </c>
      <c r="D157" s="32" t="s">
        <v>52</v>
      </c>
      <c r="E157" s="34" t="s">
        <v>236</v>
      </c>
      <c r="F157" s="35" t="s">
        <v>87</v>
      </c>
      <c r="G157" s="36">
        <v>545.9</v>
      </c>
      <c r="H157" s="36">
        <v>0</v>
      </c>
      <c r="I157" s="36">
        <f>ROUND(G157*H157,P4)</f>
        <v>0</v>
      </c>
      <c r="J157" s="35" t="s">
        <v>55</v>
      </c>
      <c r="O157" s="37">
        <f>I157*0.21</f>
        <v>0</v>
      </c>
      <c r="P157" s="6">
        <v>3</v>
      </c>
    </row>
    <row r="158" spans="1:16" ht="75" x14ac:dyDescent="0.25">
      <c r="A158" s="32" t="s">
        <v>56</v>
      </c>
      <c r="B158" s="38"/>
      <c r="E158" s="34" t="s">
        <v>237</v>
      </c>
      <c r="J158" s="39"/>
    </row>
    <row r="159" spans="1:16" ht="45" x14ac:dyDescent="0.25">
      <c r="A159" s="32" t="s">
        <v>57</v>
      </c>
      <c r="B159" s="38"/>
      <c r="E159" s="40" t="s">
        <v>238</v>
      </c>
      <c r="J159" s="39"/>
    </row>
    <row r="160" spans="1:16" ht="195" x14ac:dyDescent="0.25">
      <c r="A160" s="32" t="s">
        <v>59</v>
      </c>
      <c r="B160" s="38"/>
      <c r="E160" s="34" t="s">
        <v>230</v>
      </c>
      <c r="J160" s="39"/>
    </row>
    <row r="161" spans="1:16" x14ac:dyDescent="0.25">
      <c r="A161" s="32" t="s">
        <v>50</v>
      </c>
      <c r="B161" s="32">
        <v>38</v>
      </c>
      <c r="C161" s="33" t="s">
        <v>239</v>
      </c>
      <c r="D161" s="32" t="s">
        <v>52</v>
      </c>
      <c r="E161" s="34" t="s">
        <v>240</v>
      </c>
      <c r="F161" s="35" t="s">
        <v>81</v>
      </c>
      <c r="G161" s="36">
        <v>13647.04</v>
      </c>
      <c r="H161" s="36">
        <v>0</v>
      </c>
      <c r="I161" s="36">
        <f>ROUND(G161*H161,P4)</f>
        <v>0</v>
      </c>
      <c r="J161" s="35" t="s">
        <v>55</v>
      </c>
      <c r="O161" s="37">
        <f>I161*0.21</f>
        <v>0</v>
      </c>
      <c r="P161" s="6">
        <v>3</v>
      </c>
    </row>
    <row r="162" spans="1:16" x14ac:dyDescent="0.25">
      <c r="A162" s="32" t="s">
        <v>56</v>
      </c>
      <c r="B162" s="38"/>
      <c r="E162" s="41" t="s">
        <v>52</v>
      </c>
      <c r="J162" s="39"/>
    </row>
    <row r="163" spans="1:16" ht="30" x14ac:dyDescent="0.25">
      <c r="A163" s="32" t="s">
        <v>57</v>
      </c>
      <c r="B163" s="38"/>
      <c r="E163" s="40" t="s">
        <v>241</v>
      </c>
      <c r="J163" s="39"/>
    </row>
    <row r="164" spans="1:16" ht="75" x14ac:dyDescent="0.25">
      <c r="A164" s="32" t="s">
        <v>59</v>
      </c>
      <c r="B164" s="38"/>
      <c r="E164" s="34" t="s">
        <v>242</v>
      </c>
      <c r="J164" s="39"/>
    </row>
    <row r="165" spans="1:16" x14ac:dyDescent="0.25">
      <c r="A165" s="32" t="s">
        <v>50</v>
      </c>
      <c r="B165" s="32">
        <v>39</v>
      </c>
      <c r="C165" s="33" t="s">
        <v>243</v>
      </c>
      <c r="D165" s="32" t="s">
        <v>52</v>
      </c>
      <c r="E165" s="34" t="s">
        <v>244</v>
      </c>
      <c r="F165" s="35" t="s">
        <v>81</v>
      </c>
      <c r="G165" s="36">
        <v>78</v>
      </c>
      <c r="H165" s="36">
        <v>0</v>
      </c>
      <c r="I165" s="36">
        <f>ROUND(G165*H165,P4)</f>
        <v>0</v>
      </c>
      <c r="J165" s="35" t="s">
        <v>55</v>
      </c>
      <c r="O165" s="37">
        <f>I165*0.21</f>
        <v>0</v>
      </c>
      <c r="P165" s="6">
        <v>3</v>
      </c>
    </row>
    <row r="166" spans="1:16" x14ac:dyDescent="0.25">
      <c r="A166" s="32" t="s">
        <v>56</v>
      </c>
      <c r="B166" s="38"/>
      <c r="E166" s="34" t="s">
        <v>245</v>
      </c>
      <c r="J166" s="39"/>
    </row>
    <row r="167" spans="1:16" x14ac:dyDescent="0.25">
      <c r="A167" s="32" t="s">
        <v>57</v>
      </c>
      <c r="B167" s="38"/>
      <c r="E167" s="40" t="s">
        <v>246</v>
      </c>
      <c r="J167" s="39"/>
    </row>
    <row r="168" spans="1:16" ht="165" x14ac:dyDescent="0.25">
      <c r="A168" s="32" t="s">
        <v>59</v>
      </c>
      <c r="B168" s="38"/>
      <c r="E168" s="34" t="s">
        <v>247</v>
      </c>
      <c r="J168" s="39"/>
    </row>
    <row r="169" spans="1:16" x14ac:dyDescent="0.25">
      <c r="A169" s="32" t="s">
        <v>50</v>
      </c>
      <c r="B169" s="32">
        <v>40</v>
      </c>
      <c r="C169" s="33" t="s">
        <v>248</v>
      </c>
      <c r="D169" s="32" t="s">
        <v>52</v>
      </c>
      <c r="E169" s="34" t="s">
        <v>249</v>
      </c>
      <c r="F169" s="35" t="s">
        <v>81</v>
      </c>
      <c r="G169" s="36">
        <v>64</v>
      </c>
      <c r="H169" s="36">
        <v>0</v>
      </c>
      <c r="I169" s="36">
        <f>ROUND(G169*H169,P4)</f>
        <v>0</v>
      </c>
      <c r="J169" s="35" t="s">
        <v>55</v>
      </c>
      <c r="O169" s="37">
        <f>I169*0.21</f>
        <v>0</v>
      </c>
      <c r="P169" s="6">
        <v>3</v>
      </c>
    </row>
    <row r="170" spans="1:16" x14ac:dyDescent="0.25">
      <c r="A170" s="32" t="s">
        <v>56</v>
      </c>
      <c r="B170" s="38"/>
      <c r="E170" s="41" t="s">
        <v>52</v>
      </c>
      <c r="J170" s="39"/>
    </row>
    <row r="171" spans="1:16" x14ac:dyDescent="0.25">
      <c r="A171" s="32" t="s">
        <v>57</v>
      </c>
      <c r="B171" s="38"/>
      <c r="E171" s="40" t="s">
        <v>250</v>
      </c>
      <c r="J171" s="39"/>
    </row>
    <row r="172" spans="1:16" ht="165" x14ac:dyDescent="0.25">
      <c r="A172" s="32" t="s">
        <v>59</v>
      </c>
      <c r="B172" s="38"/>
      <c r="E172" s="34" t="s">
        <v>247</v>
      </c>
      <c r="J172" s="39"/>
    </row>
    <row r="173" spans="1:16" x14ac:dyDescent="0.25">
      <c r="A173" s="32" t="s">
        <v>50</v>
      </c>
      <c r="B173" s="32">
        <v>41</v>
      </c>
      <c r="C173" s="33" t="s">
        <v>251</v>
      </c>
      <c r="D173" s="32" t="s">
        <v>52</v>
      </c>
      <c r="E173" s="34" t="s">
        <v>252</v>
      </c>
      <c r="F173" s="35" t="s">
        <v>97</v>
      </c>
      <c r="G173" s="36">
        <v>4430.79</v>
      </c>
      <c r="H173" s="36">
        <v>0</v>
      </c>
      <c r="I173" s="36">
        <f>ROUND(G173*H173,P4)</f>
        <v>0</v>
      </c>
      <c r="J173" s="35" t="s">
        <v>55</v>
      </c>
      <c r="O173" s="37">
        <f>I173*0.21</f>
        <v>0</v>
      </c>
      <c r="P173" s="6">
        <v>3</v>
      </c>
    </row>
    <row r="174" spans="1:16" ht="60" x14ac:dyDescent="0.25">
      <c r="A174" s="32" t="s">
        <v>56</v>
      </c>
      <c r="B174" s="38"/>
      <c r="E174" s="34" t="s">
        <v>253</v>
      </c>
      <c r="J174" s="39"/>
    </row>
    <row r="175" spans="1:16" x14ac:dyDescent="0.25">
      <c r="A175" s="32" t="s">
        <v>57</v>
      </c>
      <c r="B175" s="38"/>
      <c r="E175" s="40" t="s">
        <v>254</v>
      </c>
      <c r="J175" s="39"/>
    </row>
    <row r="176" spans="1:16" ht="75" x14ac:dyDescent="0.25">
      <c r="A176" s="32" t="s">
        <v>59</v>
      </c>
      <c r="B176" s="38"/>
      <c r="E176" s="34" t="s">
        <v>255</v>
      </c>
      <c r="J176" s="39"/>
    </row>
    <row r="177" spans="1:16" x14ac:dyDescent="0.25">
      <c r="A177" s="26" t="s">
        <v>47</v>
      </c>
      <c r="B177" s="27"/>
      <c r="C177" s="28" t="s">
        <v>256</v>
      </c>
      <c r="D177" s="29"/>
      <c r="E177" s="26" t="s">
        <v>257</v>
      </c>
      <c r="F177" s="29"/>
      <c r="G177" s="29"/>
      <c r="H177" s="29"/>
      <c r="I177" s="30">
        <f>SUMIFS(I178:I197,A178:A197,"P")</f>
        <v>0</v>
      </c>
      <c r="J177" s="31"/>
    </row>
    <row r="178" spans="1:16" x14ac:dyDescent="0.25">
      <c r="A178" s="32" t="s">
        <v>50</v>
      </c>
      <c r="B178" s="32">
        <v>42</v>
      </c>
      <c r="C178" s="33" t="s">
        <v>258</v>
      </c>
      <c r="D178" s="32" t="s">
        <v>52</v>
      </c>
      <c r="E178" s="34" t="s">
        <v>259</v>
      </c>
      <c r="F178" s="35" t="s">
        <v>97</v>
      </c>
      <c r="G178" s="36">
        <v>26</v>
      </c>
      <c r="H178" s="36">
        <v>0</v>
      </c>
      <c r="I178" s="36">
        <f>ROUND(G178*H178,P4)</f>
        <v>0</v>
      </c>
      <c r="J178" s="35" t="s">
        <v>55</v>
      </c>
      <c r="O178" s="37">
        <f>I178*0.21</f>
        <v>0</v>
      </c>
      <c r="P178" s="6">
        <v>3</v>
      </c>
    </row>
    <row r="179" spans="1:16" ht="45" x14ac:dyDescent="0.25">
      <c r="A179" s="32" t="s">
        <v>56</v>
      </c>
      <c r="B179" s="38"/>
      <c r="E179" s="34" t="s">
        <v>260</v>
      </c>
      <c r="J179" s="39"/>
    </row>
    <row r="180" spans="1:16" x14ac:dyDescent="0.25">
      <c r="A180" s="32" t="s">
        <v>57</v>
      </c>
      <c r="B180" s="38"/>
      <c r="E180" s="40" t="s">
        <v>261</v>
      </c>
      <c r="J180" s="39"/>
    </row>
    <row r="181" spans="1:16" ht="330" x14ac:dyDescent="0.25">
      <c r="A181" s="32" t="s">
        <v>59</v>
      </c>
      <c r="B181" s="38"/>
      <c r="E181" s="34" t="s">
        <v>262</v>
      </c>
      <c r="J181" s="39"/>
    </row>
    <row r="182" spans="1:16" x14ac:dyDescent="0.25">
      <c r="A182" s="32" t="s">
        <v>50</v>
      </c>
      <c r="B182" s="32">
        <v>43</v>
      </c>
      <c r="C182" s="33" t="s">
        <v>263</v>
      </c>
      <c r="D182" s="32" t="s">
        <v>52</v>
      </c>
      <c r="E182" s="34" t="s">
        <v>264</v>
      </c>
      <c r="F182" s="35" t="s">
        <v>265</v>
      </c>
      <c r="G182" s="36">
        <v>18</v>
      </c>
      <c r="H182" s="36">
        <v>0</v>
      </c>
      <c r="I182" s="36">
        <f>ROUND(G182*H182,P4)</f>
        <v>0</v>
      </c>
      <c r="J182" s="35" t="s">
        <v>55</v>
      </c>
      <c r="O182" s="37">
        <f>I182*0.21</f>
        <v>0</v>
      </c>
      <c r="P182" s="6">
        <v>3</v>
      </c>
    </row>
    <row r="183" spans="1:16" ht="30" x14ac:dyDescent="0.25">
      <c r="A183" s="32" t="s">
        <v>56</v>
      </c>
      <c r="B183" s="38"/>
      <c r="E183" s="34" t="s">
        <v>266</v>
      </c>
      <c r="J183" s="39"/>
    </row>
    <row r="184" spans="1:16" ht="45" x14ac:dyDescent="0.25">
      <c r="A184" s="32" t="s">
        <v>57</v>
      </c>
      <c r="B184" s="38"/>
      <c r="E184" s="40" t="s">
        <v>267</v>
      </c>
      <c r="J184" s="39"/>
    </row>
    <row r="185" spans="1:16" ht="120" x14ac:dyDescent="0.25">
      <c r="A185" s="32" t="s">
        <v>59</v>
      </c>
      <c r="B185" s="38"/>
      <c r="E185" s="34" t="s">
        <v>268</v>
      </c>
      <c r="J185" s="39"/>
    </row>
    <row r="186" spans="1:16" x14ac:dyDescent="0.25">
      <c r="A186" s="32" t="s">
        <v>50</v>
      </c>
      <c r="B186" s="32">
        <v>44</v>
      </c>
      <c r="C186" s="33" t="s">
        <v>269</v>
      </c>
      <c r="D186" s="32" t="s">
        <v>52</v>
      </c>
      <c r="E186" s="34" t="s">
        <v>270</v>
      </c>
      <c r="F186" s="35" t="s">
        <v>265</v>
      </c>
      <c r="G186" s="36">
        <v>35</v>
      </c>
      <c r="H186" s="36">
        <v>0</v>
      </c>
      <c r="I186" s="36">
        <f>ROUND(G186*H186,P4)</f>
        <v>0</v>
      </c>
      <c r="J186" s="35" t="s">
        <v>55</v>
      </c>
      <c r="O186" s="37">
        <f>I186*0.21</f>
        <v>0</v>
      </c>
      <c r="P186" s="6">
        <v>3</v>
      </c>
    </row>
    <row r="187" spans="1:16" x14ac:dyDescent="0.25">
      <c r="A187" s="32" t="s">
        <v>56</v>
      </c>
      <c r="B187" s="38"/>
      <c r="E187" s="34" t="s">
        <v>271</v>
      </c>
      <c r="J187" s="39"/>
    </row>
    <row r="188" spans="1:16" x14ac:dyDescent="0.25">
      <c r="A188" s="32" t="s">
        <v>57</v>
      </c>
      <c r="B188" s="38"/>
      <c r="E188" s="40" t="s">
        <v>272</v>
      </c>
      <c r="J188" s="39"/>
    </row>
    <row r="189" spans="1:16" ht="75" x14ac:dyDescent="0.25">
      <c r="A189" s="32" t="s">
        <v>59</v>
      </c>
      <c r="B189" s="38"/>
      <c r="E189" s="34" t="s">
        <v>273</v>
      </c>
      <c r="J189" s="39"/>
    </row>
    <row r="190" spans="1:16" x14ac:dyDescent="0.25">
      <c r="A190" s="32" t="s">
        <v>50</v>
      </c>
      <c r="B190" s="32">
        <v>45</v>
      </c>
      <c r="C190" s="33" t="s">
        <v>274</v>
      </c>
      <c r="D190" s="32" t="s">
        <v>52</v>
      </c>
      <c r="E190" s="34" t="s">
        <v>275</v>
      </c>
      <c r="F190" s="35" t="s">
        <v>265</v>
      </c>
      <c r="G190" s="36">
        <v>11</v>
      </c>
      <c r="H190" s="36">
        <v>0</v>
      </c>
      <c r="I190" s="36">
        <f>ROUND(G190*H190,P4)</f>
        <v>0</v>
      </c>
      <c r="J190" s="35" t="s">
        <v>55</v>
      </c>
      <c r="O190" s="37">
        <f>I190*0.21</f>
        <v>0</v>
      </c>
      <c r="P190" s="6">
        <v>3</v>
      </c>
    </row>
    <row r="191" spans="1:16" x14ac:dyDescent="0.25">
      <c r="A191" s="32" t="s">
        <v>56</v>
      </c>
      <c r="B191" s="38"/>
      <c r="E191" s="34" t="s">
        <v>159</v>
      </c>
      <c r="J191" s="39"/>
    </row>
    <row r="192" spans="1:16" x14ac:dyDescent="0.25">
      <c r="A192" s="32" t="s">
        <v>57</v>
      </c>
      <c r="B192" s="38"/>
      <c r="E192" s="40" t="s">
        <v>276</v>
      </c>
      <c r="J192" s="39"/>
    </row>
    <row r="193" spans="1:16" ht="75" x14ac:dyDescent="0.25">
      <c r="A193" s="32" t="s">
        <v>59</v>
      </c>
      <c r="B193" s="38"/>
      <c r="E193" s="34" t="s">
        <v>273</v>
      </c>
      <c r="J193" s="39"/>
    </row>
    <row r="194" spans="1:16" x14ac:dyDescent="0.25">
      <c r="A194" s="32" t="s">
        <v>50</v>
      </c>
      <c r="B194" s="32">
        <v>46</v>
      </c>
      <c r="C194" s="33" t="s">
        <v>277</v>
      </c>
      <c r="D194" s="32" t="s">
        <v>52</v>
      </c>
      <c r="E194" s="34" t="s">
        <v>278</v>
      </c>
      <c r="F194" s="35" t="s">
        <v>265</v>
      </c>
      <c r="G194" s="36">
        <v>8</v>
      </c>
      <c r="H194" s="36">
        <v>0</v>
      </c>
      <c r="I194" s="36">
        <f>ROUND(G194*H194,P4)</f>
        <v>0</v>
      </c>
      <c r="J194" s="35" t="s">
        <v>55</v>
      </c>
      <c r="O194" s="37">
        <f>I194*0.21</f>
        <v>0</v>
      </c>
      <c r="P194" s="6">
        <v>3</v>
      </c>
    </row>
    <row r="195" spans="1:16" x14ac:dyDescent="0.25">
      <c r="A195" s="32" t="s">
        <v>56</v>
      </c>
      <c r="B195" s="38"/>
      <c r="E195" s="34" t="s">
        <v>159</v>
      </c>
      <c r="J195" s="39"/>
    </row>
    <row r="196" spans="1:16" x14ac:dyDescent="0.25">
      <c r="A196" s="32" t="s">
        <v>57</v>
      </c>
      <c r="B196" s="38"/>
      <c r="E196" s="40" t="s">
        <v>279</v>
      </c>
      <c r="J196" s="39"/>
    </row>
    <row r="197" spans="1:16" ht="75" x14ac:dyDescent="0.25">
      <c r="A197" s="32" t="s">
        <v>59</v>
      </c>
      <c r="B197" s="38"/>
      <c r="E197" s="34" t="s">
        <v>273</v>
      </c>
      <c r="J197" s="39"/>
    </row>
    <row r="198" spans="1:16" x14ac:dyDescent="0.25">
      <c r="A198" s="26" t="s">
        <v>47</v>
      </c>
      <c r="B198" s="27"/>
      <c r="C198" s="28" t="s">
        <v>280</v>
      </c>
      <c r="D198" s="29"/>
      <c r="E198" s="26" t="s">
        <v>281</v>
      </c>
      <c r="F198" s="29"/>
      <c r="G198" s="29"/>
      <c r="H198" s="29"/>
      <c r="I198" s="30">
        <f>SUMIFS(I199:I306,A199:A306,"P")</f>
        <v>0</v>
      </c>
      <c r="J198" s="31"/>
    </row>
    <row r="199" spans="1:16" ht="30" x14ac:dyDescent="0.25">
      <c r="A199" s="32" t="s">
        <v>50</v>
      </c>
      <c r="B199" s="32">
        <v>47</v>
      </c>
      <c r="C199" s="33" t="s">
        <v>282</v>
      </c>
      <c r="D199" s="32" t="s">
        <v>52</v>
      </c>
      <c r="E199" s="34" t="s">
        <v>283</v>
      </c>
      <c r="F199" s="35" t="s">
        <v>97</v>
      </c>
      <c r="G199" s="36">
        <v>12</v>
      </c>
      <c r="H199" s="36">
        <v>0</v>
      </c>
      <c r="I199" s="36">
        <f>ROUND(G199*H199,P4)</f>
        <v>0</v>
      </c>
      <c r="J199" s="35" t="s">
        <v>55</v>
      </c>
      <c r="O199" s="37">
        <f>I199*0.21</f>
        <v>0</v>
      </c>
      <c r="P199" s="6">
        <v>3</v>
      </c>
    </row>
    <row r="200" spans="1:16" ht="45" x14ac:dyDescent="0.25">
      <c r="A200" s="32" t="s">
        <v>56</v>
      </c>
      <c r="B200" s="38"/>
      <c r="E200" s="34" t="s">
        <v>284</v>
      </c>
      <c r="J200" s="39"/>
    </row>
    <row r="201" spans="1:16" ht="30" x14ac:dyDescent="0.25">
      <c r="A201" s="32" t="s">
        <v>57</v>
      </c>
      <c r="B201" s="38"/>
      <c r="E201" s="40" t="s">
        <v>285</v>
      </c>
      <c r="J201" s="39"/>
    </row>
    <row r="202" spans="1:16" ht="180" x14ac:dyDescent="0.25">
      <c r="A202" s="32" t="s">
        <v>59</v>
      </c>
      <c r="B202" s="38"/>
      <c r="E202" s="34" t="s">
        <v>286</v>
      </c>
      <c r="J202" s="39"/>
    </row>
    <row r="203" spans="1:16" ht="30" x14ac:dyDescent="0.25">
      <c r="A203" s="32" t="s">
        <v>50</v>
      </c>
      <c r="B203" s="32">
        <v>48</v>
      </c>
      <c r="C203" s="33" t="s">
        <v>287</v>
      </c>
      <c r="D203" s="32" t="s">
        <v>52</v>
      </c>
      <c r="E203" s="34" t="s">
        <v>288</v>
      </c>
      <c r="F203" s="35" t="s">
        <v>97</v>
      </c>
      <c r="G203" s="36">
        <v>12</v>
      </c>
      <c r="H203" s="36">
        <v>0</v>
      </c>
      <c r="I203" s="36">
        <f>ROUND(G203*H203,P4)</f>
        <v>0</v>
      </c>
      <c r="J203" s="35" t="s">
        <v>55</v>
      </c>
      <c r="O203" s="37">
        <f>I203*0.21</f>
        <v>0</v>
      </c>
      <c r="P203" s="6">
        <v>3</v>
      </c>
    </row>
    <row r="204" spans="1:16" ht="75" x14ac:dyDescent="0.25">
      <c r="A204" s="32" t="s">
        <v>56</v>
      </c>
      <c r="B204" s="38"/>
      <c r="E204" s="34" t="s">
        <v>289</v>
      </c>
      <c r="J204" s="39"/>
    </row>
    <row r="205" spans="1:16" ht="30" x14ac:dyDescent="0.25">
      <c r="A205" s="32" t="s">
        <v>57</v>
      </c>
      <c r="B205" s="38"/>
      <c r="E205" s="40" t="s">
        <v>285</v>
      </c>
      <c r="J205" s="39"/>
    </row>
    <row r="206" spans="1:16" ht="75" x14ac:dyDescent="0.25">
      <c r="A206" s="32" t="s">
        <v>59</v>
      </c>
      <c r="B206" s="38"/>
      <c r="E206" s="34" t="s">
        <v>290</v>
      </c>
      <c r="J206" s="39"/>
    </row>
    <row r="207" spans="1:16" x14ac:dyDescent="0.25">
      <c r="A207" s="32" t="s">
        <v>50</v>
      </c>
      <c r="B207" s="32">
        <v>49</v>
      </c>
      <c r="C207" s="33" t="s">
        <v>291</v>
      </c>
      <c r="D207" s="32" t="s">
        <v>52</v>
      </c>
      <c r="E207" s="34" t="s">
        <v>292</v>
      </c>
      <c r="F207" s="35" t="s">
        <v>265</v>
      </c>
      <c r="G207" s="36">
        <v>12</v>
      </c>
      <c r="H207" s="36">
        <v>0</v>
      </c>
      <c r="I207" s="36">
        <f>ROUND(G207*H207,P4)</f>
        <v>0</v>
      </c>
      <c r="J207" s="35" t="s">
        <v>55</v>
      </c>
      <c r="O207" s="37">
        <f>I207*0.21</f>
        <v>0</v>
      </c>
      <c r="P207" s="6">
        <v>3</v>
      </c>
    </row>
    <row r="208" spans="1:16" x14ac:dyDescent="0.25">
      <c r="A208" s="32" t="s">
        <v>56</v>
      </c>
      <c r="B208" s="38"/>
      <c r="E208" s="34" t="s">
        <v>159</v>
      </c>
      <c r="J208" s="39"/>
    </row>
    <row r="209" spans="1:16" x14ac:dyDescent="0.25">
      <c r="A209" s="32" t="s">
        <v>57</v>
      </c>
      <c r="B209" s="38"/>
      <c r="E209" s="40" t="s">
        <v>293</v>
      </c>
      <c r="J209" s="39"/>
    </row>
    <row r="210" spans="1:16" ht="90" x14ac:dyDescent="0.25">
      <c r="A210" s="32" t="s">
        <v>59</v>
      </c>
      <c r="B210" s="38"/>
      <c r="E210" s="34" t="s">
        <v>294</v>
      </c>
      <c r="J210" s="39"/>
    </row>
    <row r="211" spans="1:16" x14ac:dyDescent="0.25">
      <c r="A211" s="32" t="s">
        <v>50</v>
      </c>
      <c r="B211" s="32">
        <v>50</v>
      </c>
      <c r="C211" s="33" t="s">
        <v>295</v>
      </c>
      <c r="D211" s="32" t="s">
        <v>52</v>
      </c>
      <c r="E211" s="34" t="s">
        <v>296</v>
      </c>
      <c r="F211" s="35" t="s">
        <v>265</v>
      </c>
      <c r="G211" s="36">
        <v>35</v>
      </c>
      <c r="H211" s="36">
        <v>0</v>
      </c>
      <c r="I211" s="36">
        <f>ROUND(G211*H211,P4)</f>
        <v>0</v>
      </c>
      <c r="J211" s="35" t="s">
        <v>55</v>
      </c>
      <c r="O211" s="37">
        <f>I211*0.21</f>
        <v>0</v>
      </c>
      <c r="P211" s="6">
        <v>3</v>
      </c>
    </row>
    <row r="212" spans="1:16" ht="30" x14ac:dyDescent="0.25">
      <c r="A212" s="32" t="s">
        <v>56</v>
      </c>
      <c r="B212" s="38"/>
      <c r="E212" s="34" t="s">
        <v>297</v>
      </c>
      <c r="J212" s="39"/>
    </row>
    <row r="213" spans="1:16" ht="45" x14ac:dyDescent="0.25">
      <c r="A213" s="32" t="s">
        <v>57</v>
      </c>
      <c r="B213" s="38"/>
      <c r="E213" s="40" t="s">
        <v>298</v>
      </c>
      <c r="J213" s="39"/>
    </row>
    <row r="214" spans="1:16" ht="75" x14ac:dyDescent="0.25">
      <c r="A214" s="32" t="s">
        <v>59</v>
      </c>
      <c r="B214" s="38"/>
      <c r="E214" s="34" t="s">
        <v>299</v>
      </c>
      <c r="J214" s="39"/>
    </row>
    <row r="215" spans="1:16" ht="30" x14ac:dyDescent="0.25">
      <c r="A215" s="32" t="s">
        <v>50</v>
      </c>
      <c r="B215" s="32">
        <v>51</v>
      </c>
      <c r="C215" s="33" t="s">
        <v>300</v>
      </c>
      <c r="D215" s="32" t="s">
        <v>52</v>
      </c>
      <c r="E215" s="34" t="s">
        <v>301</v>
      </c>
      <c r="F215" s="35" t="s">
        <v>265</v>
      </c>
      <c r="G215" s="36">
        <v>2</v>
      </c>
      <c r="H215" s="36">
        <v>0</v>
      </c>
      <c r="I215" s="36">
        <f>ROUND(G215*H215,P4)</f>
        <v>0</v>
      </c>
      <c r="J215" s="35" t="s">
        <v>55</v>
      </c>
      <c r="O215" s="37">
        <f>I215*0.21</f>
        <v>0</v>
      </c>
      <c r="P215" s="6">
        <v>3</v>
      </c>
    </row>
    <row r="216" spans="1:16" x14ac:dyDescent="0.25">
      <c r="A216" s="32" t="s">
        <v>56</v>
      </c>
      <c r="B216" s="38"/>
      <c r="E216" s="34" t="s">
        <v>159</v>
      </c>
      <c r="J216" s="39"/>
    </row>
    <row r="217" spans="1:16" x14ac:dyDescent="0.25">
      <c r="A217" s="32" t="s">
        <v>57</v>
      </c>
      <c r="B217" s="38"/>
      <c r="E217" s="40" t="s">
        <v>302</v>
      </c>
      <c r="J217" s="39"/>
    </row>
    <row r="218" spans="1:16" ht="90" x14ac:dyDescent="0.25">
      <c r="A218" s="32" t="s">
        <v>59</v>
      </c>
      <c r="B218" s="38"/>
      <c r="E218" s="34" t="s">
        <v>294</v>
      </c>
      <c r="J218" s="39"/>
    </row>
    <row r="219" spans="1:16" x14ac:dyDescent="0.25">
      <c r="A219" s="32" t="s">
        <v>50</v>
      </c>
      <c r="B219" s="32">
        <v>52</v>
      </c>
      <c r="C219" s="33" t="s">
        <v>303</v>
      </c>
      <c r="D219" s="32" t="s">
        <v>52</v>
      </c>
      <c r="E219" s="34" t="s">
        <v>304</v>
      </c>
      <c r="F219" s="35" t="s">
        <v>265</v>
      </c>
      <c r="G219" s="36">
        <v>3</v>
      </c>
      <c r="H219" s="36">
        <v>0</v>
      </c>
      <c r="I219" s="36">
        <f>ROUND(G219*H219,P4)</f>
        <v>0</v>
      </c>
      <c r="J219" s="35" t="s">
        <v>55</v>
      </c>
      <c r="O219" s="37">
        <f>I219*0.21</f>
        <v>0</v>
      </c>
      <c r="P219" s="6">
        <v>3</v>
      </c>
    </row>
    <row r="220" spans="1:16" x14ac:dyDescent="0.25">
      <c r="A220" s="32" t="s">
        <v>56</v>
      </c>
      <c r="B220" s="38"/>
      <c r="E220" s="34" t="s">
        <v>305</v>
      </c>
      <c r="J220" s="39"/>
    </row>
    <row r="221" spans="1:16" x14ac:dyDescent="0.25">
      <c r="A221" s="32" t="s">
        <v>57</v>
      </c>
      <c r="B221" s="38"/>
      <c r="E221" s="40" t="s">
        <v>306</v>
      </c>
      <c r="J221" s="39"/>
    </row>
    <row r="222" spans="1:16" ht="105" x14ac:dyDescent="0.25">
      <c r="A222" s="32" t="s">
        <v>59</v>
      </c>
      <c r="B222" s="38"/>
      <c r="E222" s="34" t="s">
        <v>307</v>
      </c>
      <c r="J222" s="39"/>
    </row>
    <row r="223" spans="1:16" x14ac:dyDescent="0.25">
      <c r="A223" s="32" t="s">
        <v>50</v>
      </c>
      <c r="B223" s="32">
        <v>53</v>
      </c>
      <c r="C223" s="33" t="s">
        <v>308</v>
      </c>
      <c r="D223" s="32" t="s">
        <v>52</v>
      </c>
      <c r="E223" s="34" t="s">
        <v>309</v>
      </c>
      <c r="F223" s="35" t="s">
        <v>265</v>
      </c>
      <c r="G223" s="36">
        <v>23</v>
      </c>
      <c r="H223" s="36">
        <v>0</v>
      </c>
      <c r="I223" s="36">
        <f>ROUND(G223*H223,P4)</f>
        <v>0</v>
      </c>
      <c r="J223" s="35" t="s">
        <v>55</v>
      </c>
      <c r="O223" s="37">
        <f>I223*0.21</f>
        <v>0</v>
      </c>
      <c r="P223" s="6">
        <v>3</v>
      </c>
    </row>
    <row r="224" spans="1:16" x14ac:dyDescent="0.25">
      <c r="A224" s="32" t="s">
        <v>56</v>
      </c>
      <c r="B224" s="38"/>
      <c r="E224" s="34" t="s">
        <v>159</v>
      </c>
      <c r="J224" s="39"/>
    </row>
    <row r="225" spans="1:16" x14ac:dyDescent="0.25">
      <c r="A225" s="32" t="s">
        <v>57</v>
      </c>
      <c r="B225" s="38"/>
      <c r="E225" s="40" t="s">
        <v>310</v>
      </c>
      <c r="J225" s="39"/>
    </row>
    <row r="226" spans="1:16" ht="90" x14ac:dyDescent="0.25">
      <c r="A226" s="32" t="s">
        <v>59</v>
      </c>
      <c r="B226" s="38"/>
      <c r="E226" s="34" t="s">
        <v>311</v>
      </c>
      <c r="J226" s="39"/>
    </row>
    <row r="227" spans="1:16" ht="30" x14ac:dyDescent="0.25">
      <c r="A227" s="32" t="s">
        <v>50</v>
      </c>
      <c r="B227" s="32">
        <v>54</v>
      </c>
      <c r="C227" s="33" t="s">
        <v>312</v>
      </c>
      <c r="D227" s="32" t="s">
        <v>52</v>
      </c>
      <c r="E227" s="34" t="s">
        <v>313</v>
      </c>
      <c r="F227" s="35" t="s">
        <v>265</v>
      </c>
      <c r="G227" s="36">
        <v>83</v>
      </c>
      <c r="H227" s="36">
        <v>0</v>
      </c>
      <c r="I227" s="36">
        <f>ROUND(G227*H227,P4)</f>
        <v>0</v>
      </c>
      <c r="J227" s="35" t="s">
        <v>55</v>
      </c>
      <c r="O227" s="37">
        <f>I227*0.21</f>
        <v>0</v>
      </c>
      <c r="P227" s="6">
        <v>3</v>
      </c>
    </row>
    <row r="228" spans="1:16" ht="30" x14ac:dyDescent="0.25">
      <c r="A228" s="32" t="s">
        <v>56</v>
      </c>
      <c r="B228" s="38"/>
      <c r="E228" s="34" t="s">
        <v>314</v>
      </c>
      <c r="J228" s="39"/>
    </row>
    <row r="229" spans="1:16" ht="45" x14ac:dyDescent="0.25">
      <c r="A229" s="32" t="s">
        <v>57</v>
      </c>
      <c r="B229" s="38"/>
      <c r="E229" s="40" t="s">
        <v>315</v>
      </c>
      <c r="J229" s="39"/>
    </row>
    <row r="230" spans="1:16" ht="60" x14ac:dyDescent="0.25">
      <c r="A230" s="32" t="s">
        <v>59</v>
      </c>
      <c r="B230" s="38"/>
      <c r="E230" s="34" t="s">
        <v>316</v>
      </c>
      <c r="J230" s="39"/>
    </row>
    <row r="231" spans="1:16" ht="30" x14ac:dyDescent="0.25">
      <c r="A231" s="32" t="s">
        <v>50</v>
      </c>
      <c r="B231" s="32">
        <v>55</v>
      </c>
      <c r="C231" s="33" t="s">
        <v>317</v>
      </c>
      <c r="D231" s="32" t="s">
        <v>52</v>
      </c>
      <c r="E231" s="34" t="s">
        <v>318</v>
      </c>
      <c r="F231" s="35" t="s">
        <v>265</v>
      </c>
      <c r="G231" s="36">
        <v>88</v>
      </c>
      <c r="H231" s="36">
        <v>0</v>
      </c>
      <c r="I231" s="36">
        <f>ROUND(G231*H231,P4)</f>
        <v>0</v>
      </c>
      <c r="J231" s="35" t="s">
        <v>55</v>
      </c>
      <c r="O231" s="37">
        <f>I231*0.21</f>
        <v>0</v>
      </c>
      <c r="P231" s="6">
        <v>3</v>
      </c>
    </row>
    <row r="232" spans="1:16" ht="75" x14ac:dyDescent="0.25">
      <c r="A232" s="32" t="s">
        <v>56</v>
      </c>
      <c r="B232" s="38"/>
      <c r="E232" s="34" t="s">
        <v>319</v>
      </c>
      <c r="J232" s="39"/>
    </row>
    <row r="233" spans="1:16" ht="75" x14ac:dyDescent="0.25">
      <c r="A233" s="32" t="s">
        <v>57</v>
      </c>
      <c r="B233" s="38"/>
      <c r="E233" s="40" t="s">
        <v>320</v>
      </c>
      <c r="J233" s="39"/>
    </row>
    <row r="234" spans="1:16" ht="75" x14ac:dyDescent="0.25">
      <c r="A234" s="32" t="s">
        <v>59</v>
      </c>
      <c r="B234" s="38"/>
      <c r="E234" s="34" t="s">
        <v>321</v>
      </c>
      <c r="J234" s="39"/>
    </row>
    <row r="235" spans="1:16" x14ac:dyDescent="0.25">
      <c r="A235" s="32" t="s">
        <v>50</v>
      </c>
      <c r="B235" s="32">
        <v>56</v>
      </c>
      <c r="C235" s="33" t="s">
        <v>322</v>
      </c>
      <c r="D235" s="32" t="s">
        <v>52</v>
      </c>
      <c r="E235" s="34" t="s">
        <v>323</v>
      </c>
      <c r="F235" s="35" t="s">
        <v>265</v>
      </c>
      <c r="G235" s="36">
        <v>1</v>
      </c>
      <c r="H235" s="36">
        <v>0</v>
      </c>
      <c r="I235" s="36">
        <f>ROUND(G235*H235,P4)</f>
        <v>0</v>
      </c>
      <c r="J235" s="35" t="s">
        <v>55</v>
      </c>
      <c r="O235" s="37">
        <f>I235*0.21</f>
        <v>0</v>
      </c>
      <c r="P235" s="6">
        <v>3</v>
      </c>
    </row>
    <row r="236" spans="1:16" ht="75" x14ac:dyDescent="0.25">
      <c r="A236" s="32" t="s">
        <v>56</v>
      </c>
      <c r="B236" s="38"/>
      <c r="E236" s="34" t="s">
        <v>324</v>
      </c>
      <c r="J236" s="39"/>
    </row>
    <row r="237" spans="1:16" x14ac:dyDescent="0.25">
      <c r="A237" s="32" t="s">
        <v>57</v>
      </c>
      <c r="B237" s="38"/>
      <c r="E237" s="40" t="s">
        <v>325</v>
      </c>
      <c r="J237" s="39"/>
    </row>
    <row r="238" spans="1:16" ht="75" x14ac:dyDescent="0.25">
      <c r="A238" s="32" t="s">
        <v>59</v>
      </c>
      <c r="B238" s="38"/>
      <c r="E238" s="34" t="s">
        <v>321</v>
      </c>
      <c r="J238" s="39"/>
    </row>
    <row r="239" spans="1:16" ht="30" x14ac:dyDescent="0.25">
      <c r="A239" s="32" t="s">
        <v>50</v>
      </c>
      <c r="B239" s="32">
        <v>57</v>
      </c>
      <c r="C239" s="33" t="s">
        <v>326</v>
      </c>
      <c r="D239" s="32" t="s">
        <v>52</v>
      </c>
      <c r="E239" s="34" t="s">
        <v>327</v>
      </c>
      <c r="F239" s="35" t="s">
        <v>265</v>
      </c>
      <c r="G239" s="36">
        <v>1</v>
      </c>
      <c r="H239" s="36">
        <v>0</v>
      </c>
      <c r="I239" s="36">
        <f>ROUND(G239*H239,P4)</f>
        <v>0</v>
      </c>
      <c r="J239" s="35" t="s">
        <v>55</v>
      </c>
      <c r="O239" s="37">
        <f>I239*0.21</f>
        <v>0</v>
      </c>
      <c r="P239" s="6">
        <v>3</v>
      </c>
    </row>
    <row r="240" spans="1:16" x14ac:dyDescent="0.25">
      <c r="A240" s="32" t="s">
        <v>56</v>
      </c>
      <c r="B240" s="38"/>
      <c r="E240" s="34" t="s">
        <v>328</v>
      </c>
      <c r="J240" s="39"/>
    </row>
    <row r="241" spans="1:16" x14ac:dyDescent="0.25">
      <c r="A241" s="32" t="s">
        <v>57</v>
      </c>
      <c r="B241" s="38"/>
      <c r="E241" s="40" t="s">
        <v>325</v>
      </c>
      <c r="J241" s="39"/>
    </row>
    <row r="242" spans="1:16" ht="60" x14ac:dyDescent="0.25">
      <c r="A242" s="32" t="s">
        <v>59</v>
      </c>
      <c r="B242" s="38"/>
      <c r="E242" s="34" t="s">
        <v>316</v>
      </c>
      <c r="J242" s="39"/>
    </row>
    <row r="243" spans="1:16" x14ac:dyDescent="0.25">
      <c r="A243" s="32" t="s">
        <v>50</v>
      </c>
      <c r="B243" s="32">
        <v>58</v>
      </c>
      <c r="C243" s="33" t="s">
        <v>329</v>
      </c>
      <c r="D243" s="32" t="s">
        <v>52</v>
      </c>
      <c r="E243" s="34" t="s">
        <v>330</v>
      </c>
      <c r="F243" s="35" t="s">
        <v>81</v>
      </c>
      <c r="G243" s="36">
        <v>6</v>
      </c>
      <c r="H243" s="36">
        <v>0</v>
      </c>
      <c r="I243" s="36">
        <f>ROUND(G243*H243,P4)</f>
        <v>0</v>
      </c>
      <c r="J243" s="35" t="s">
        <v>55</v>
      </c>
      <c r="O243" s="37">
        <f>I243*0.21</f>
        <v>0</v>
      </c>
      <c r="P243" s="6">
        <v>3</v>
      </c>
    </row>
    <row r="244" spans="1:16" x14ac:dyDescent="0.25">
      <c r="A244" s="32" t="s">
        <v>56</v>
      </c>
      <c r="B244" s="38"/>
      <c r="E244" s="34" t="s">
        <v>331</v>
      </c>
      <c r="J244" s="39"/>
    </row>
    <row r="245" spans="1:16" x14ac:dyDescent="0.25">
      <c r="A245" s="32" t="s">
        <v>57</v>
      </c>
      <c r="B245" s="38"/>
      <c r="E245" s="40" t="s">
        <v>332</v>
      </c>
      <c r="J245" s="39"/>
    </row>
    <row r="246" spans="1:16" ht="60" x14ac:dyDescent="0.25">
      <c r="A246" s="32" t="s">
        <v>59</v>
      </c>
      <c r="B246" s="38"/>
      <c r="E246" s="34" t="s">
        <v>316</v>
      </c>
      <c r="J246" s="39"/>
    </row>
    <row r="247" spans="1:16" x14ac:dyDescent="0.25">
      <c r="A247" s="32" t="s">
        <v>50</v>
      </c>
      <c r="B247" s="32">
        <v>59</v>
      </c>
      <c r="C247" s="33" t="s">
        <v>333</v>
      </c>
      <c r="D247" s="32" t="s">
        <v>52</v>
      </c>
      <c r="E247" s="34" t="s">
        <v>334</v>
      </c>
      <c r="F247" s="35" t="s">
        <v>81</v>
      </c>
      <c r="G247" s="36">
        <v>6</v>
      </c>
      <c r="H247" s="36">
        <v>0</v>
      </c>
      <c r="I247" s="36">
        <f>ROUND(G247*H247,P4)</f>
        <v>0</v>
      </c>
      <c r="J247" s="35" t="s">
        <v>55</v>
      </c>
      <c r="O247" s="37">
        <f>I247*0.21</f>
        <v>0</v>
      </c>
      <c r="P247" s="6">
        <v>3</v>
      </c>
    </row>
    <row r="248" spans="1:16" ht="75" x14ac:dyDescent="0.25">
      <c r="A248" s="32" t="s">
        <v>56</v>
      </c>
      <c r="B248" s="38"/>
      <c r="E248" s="34" t="s">
        <v>335</v>
      </c>
      <c r="J248" s="39"/>
    </row>
    <row r="249" spans="1:16" x14ac:dyDescent="0.25">
      <c r="A249" s="32" t="s">
        <v>57</v>
      </c>
      <c r="B249" s="38"/>
      <c r="E249" s="40" t="s">
        <v>332</v>
      </c>
      <c r="J249" s="39"/>
    </row>
    <row r="250" spans="1:16" ht="75" x14ac:dyDescent="0.25">
      <c r="A250" s="32" t="s">
        <v>59</v>
      </c>
      <c r="B250" s="38"/>
      <c r="E250" s="34" t="s">
        <v>321</v>
      </c>
      <c r="J250" s="39"/>
    </row>
    <row r="251" spans="1:16" ht="30" x14ac:dyDescent="0.25">
      <c r="A251" s="32" t="s">
        <v>50</v>
      </c>
      <c r="B251" s="32">
        <v>60</v>
      </c>
      <c r="C251" s="33" t="s">
        <v>336</v>
      </c>
      <c r="D251" s="32" t="s">
        <v>52</v>
      </c>
      <c r="E251" s="34" t="s">
        <v>337</v>
      </c>
      <c r="F251" s="35" t="s">
        <v>265</v>
      </c>
      <c r="G251" s="36">
        <v>61</v>
      </c>
      <c r="H251" s="36">
        <v>0</v>
      </c>
      <c r="I251" s="36">
        <f>ROUND(G251*H251,P4)</f>
        <v>0</v>
      </c>
      <c r="J251" s="35" t="s">
        <v>55</v>
      </c>
      <c r="O251" s="37">
        <f>I251*0.21</f>
        <v>0</v>
      </c>
      <c r="P251" s="6">
        <v>3</v>
      </c>
    </row>
    <row r="252" spans="1:16" x14ac:dyDescent="0.25">
      <c r="A252" s="32" t="s">
        <v>56</v>
      </c>
      <c r="B252" s="38"/>
      <c r="E252" s="34" t="s">
        <v>338</v>
      </c>
      <c r="J252" s="39"/>
    </row>
    <row r="253" spans="1:16" x14ac:dyDescent="0.25">
      <c r="A253" s="32" t="s">
        <v>57</v>
      </c>
      <c r="B253" s="38"/>
      <c r="E253" s="40" t="s">
        <v>339</v>
      </c>
      <c r="J253" s="39"/>
    </row>
    <row r="254" spans="1:16" ht="90" x14ac:dyDescent="0.25">
      <c r="A254" s="32" t="s">
        <v>59</v>
      </c>
      <c r="B254" s="38"/>
      <c r="E254" s="34" t="s">
        <v>340</v>
      </c>
      <c r="J254" s="39"/>
    </row>
    <row r="255" spans="1:16" x14ac:dyDescent="0.25">
      <c r="A255" s="32" t="s">
        <v>50</v>
      </c>
      <c r="B255" s="32">
        <v>61</v>
      </c>
      <c r="C255" s="33" t="s">
        <v>341</v>
      </c>
      <c r="D255" s="32" t="s">
        <v>52</v>
      </c>
      <c r="E255" s="34" t="s">
        <v>342</v>
      </c>
      <c r="F255" s="35" t="s">
        <v>265</v>
      </c>
      <c r="G255" s="36">
        <v>61</v>
      </c>
      <c r="H255" s="36">
        <v>0</v>
      </c>
      <c r="I255" s="36">
        <f>ROUND(G255*H255,P4)</f>
        <v>0</v>
      </c>
      <c r="J255" s="35" t="s">
        <v>55</v>
      </c>
      <c r="O255" s="37">
        <f>I255*0.21</f>
        <v>0</v>
      </c>
      <c r="P255" s="6">
        <v>3</v>
      </c>
    </row>
    <row r="256" spans="1:16" ht="75" x14ac:dyDescent="0.25">
      <c r="A256" s="32" t="s">
        <v>56</v>
      </c>
      <c r="B256" s="38"/>
      <c r="E256" s="34" t="s">
        <v>343</v>
      </c>
      <c r="J256" s="39"/>
    </row>
    <row r="257" spans="1:16" x14ac:dyDescent="0.25">
      <c r="A257" s="32" t="s">
        <v>57</v>
      </c>
      <c r="B257" s="38"/>
      <c r="E257" s="40" t="s">
        <v>339</v>
      </c>
      <c r="J257" s="39"/>
    </row>
    <row r="258" spans="1:16" ht="75" x14ac:dyDescent="0.25">
      <c r="A258" s="32" t="s">
        <v>59</v>
      </c>
      <c r="B258" s="38"/>
      <c r="E258" s="34" t="s">
        <v>321</v>
      </c>
      <c r="J258" s="39"/>
    </row>
    <row r="259" spans="1:16" x14ac:dyDescent="0.25">
      <c r="A259" s="32" t="s">
        <v>50</v>
      </c>
      <c r="B259" s="32">
        <v>62</v>
      </c>
      <c r="C259" s="33" t="s">
        <v>344</v>
      </c>
      <c r="D259" s="32" t="s">
        <v>52</v>
      </c>
      <c r="E259" s="34" t="s">
        <v>345</v>
      </c>
      <c r="F259" s="35" t="s">
        <v>265</v>
      </c>
      <c r="G259" s="36">
        <v>2</v>
      </c>
      <c r="H259" s="36">
        <v>0</v>
      </c>
      <c r="I259" s="36">
        <f>ROUND(G259*H259,P4)</f>
        <v>0</v>
      </c>
      <c r="J259" s="35" t="s">
        <v>55</v>
      </c>
      <c r="O259" s="37">
        <f>I259*0.21</f>
        <v>0</v>
      </c>
      <c r="P259" s="6">
        <v>3</v>
      </c>
    </row>
    <row r="260" spans="1:16" x14ac:dyDescent="0.25">
      <c r="A260" s="32" t="s">
        <v>56</v>
      </c>
      <c r="B260" s="38"/>
      <c r="E260" s="34" t="s">
        <v>159</v>
      </c>
      <c r="J260" s="39"/>
    </row>
    <row r="261" spans="1:16" x14ac:dyDescent="0.25">
      <c r="A261" s="32" t="s">
        <v>57</v>
      </c>
      <c r="B261" s="38"/>
      <c r="E261" s="40" t="s">
        <v>302</v>
      </c>
      <c r="J261" s="39"/>
    </row>
    <row r="262" spans="1:16" ht="90" x14ac:dyDescent="0.25">
      <c r="A262" s="32" t="s">
        <v>59</v>
      </c>
      <c r="B262" s="38"/>
      <c r="E262" s="34" t="s">
        <v>340</v>
      </c>
      <c r="J262" s="39"/>
    </row>
    <row r="263" spans="1:16" ht="30" x14ac:dyDescent="0.25">
      <c r="A263" s="32" t="s">
        <v>50</v>
      </c>
      <c r="B263" s="32">
        <v>63</v>
      </c>
      <c r="C263" s="33" t="s">
        <v>346</v>
      </c>
      <c r="D263" s="32" t="s">
        <v>52</v>
      </c>
      <c r="E263" s="34" t="s">
        <v>347</v>
      </c>
      <c r="F263" s="35" t="s">
        <v>81</v>
      </c>
      <c r="G263" s="36">
        <v>875.22</v>
      </c>
      <c r="H263" s="36">
        <v>0</v>
      </c>
      <c r="I263" s="36">
        <f>ROUND(G263*H263,P4)</f>
        <v>0</v>
      </c>
      <c r="J263" s="35" t="s">
        <v>55</v>
      </c>
      <c r="O263" s="37">
        <f>I263*0.21</f>
        <v>0</v>
      </c>
      <c r="P263" s="6">
        <v>3</v>
      </c>
    </row>
    <row r="264" spans="1:16" ht="30" x14ac:dyDescent="0.25">
      <c r="A264" s="32" t="s">
        <v>56</v>
      </c>
      <c r="B264" s="38"/>
      <c r="E264" s="34" t="s">
        <v>348</v>
      </c>
      <c r="J264" s="39"/>
    </row>
    <row r="265" spans="1:16" ht="195" x14ac:dyDescent="0.25">
      <c r="A265" s="32" t="s">
        <v>57</v>
      </c>
      <c r="B265" s="38"/>
      <c r="E265" s="40" t="s">
        <v>349</v>
      </c>
      <c r="J265" s="39"/>
    </row>
    <row r="266" spans="1:16" ht="105" x14ac:dyDescent="0.25">
      <c r="A266" s="32" t="s">
        <v>59</v>
      </c>
      <c r="B266" s="38"/>
      <c r="E266" s="34" t="s">
        <v>350</v>
      </c>
      <c r="J266" s="39"/>
    </row>
    <row r="267" spans="1:16" ht="30" x14ac:dyDescent="0.25">
      <c r="A267" s="32" t="s">
        <v>50</v>
      </c>
      <c r="B267" s="32">
        <v>64</v>
      </c>
      <c r="C267" s="33" t="s">
        <v>351</v>
      </c>
      <c r="D267" s="32" t="s">
        <v>52</v>
      </c>
      <c r="E267" s="34" t="s">
        <v>352</v>
      </c>
      <c r="F267" s="35" t="s">
        <v>81</v>
      </c>
      <c r="G267" s="36">
        <v>875.22</v>
      </c>
      <c r="H267" s="36">
        <v>0</v>
      </c>
      <c r="I267" s="36">
        <f>ROUND(G267*H267,P4)</f>
        <v>0</v>
      </c>
      <c r="J267" s="35" t="s">
        <v>55</v>
      </c>
      <c r="O267" s="37">
        <f>I267*0.21</f>
        <v>0</v>
      </c>
      <c r="P267" s="6">
        <v>3</v>
      </c>
    </row>
    <row r="268" spans="1:16" ht="30" x14ac:dyDescent="0.25">
      <c r="A268" s="32" t="s">
        <v>56</v>
      </c>
      <c r="B268" s="38"/>
      <c r="E268" s="34" t="s">
        <v>353</v>
      </c>
      <c r="J268" s="39"/>
    </row>
    <row r="269" spans="1:16" ht="195" x14ac:dyDescent="0.25">
      <c r="A269" s="32" t="s">
        <v>57</v>
      </c>
      <c r="B269" s="38"/>
      <c r="E269" s="40" t="s">
        <v>349</v>
      </c>
      <c r="J269" s="39"/>
    </row>
    <row r="270" spans="1:16" ht="105" x14ac:dyDescent="0.25">
      <c r="A270" s="32" t="s">
        <v>59</v>
      </c>
      <c r="B270" s="38"/>
      <c r="E270" s="34" t="s">
        <v>350</v>
      </c>
      <c r="J270" s="39"/>
    </row>
    <row r="271" spans="1:16" x14ac:dyDescent="0.25">
      <c r="A271" s="32" t="s">
        <v>50</v>
      </c>
      <c r="B271" s="32">
        <v>65</v>
      </c>
      <c r="C271" s="33" t="s">
        <v>354</v>
      </c>
      <c r="D271" s="32"/>
      <c r="E271" s="34" t="s">
        <v>355</v>
      </c>
      <c r="F271" s="35" t="s">
        <v>265</v>
      </c>
      <c r="G271" s="36">
        <v>6</v>
      </c>
      <c r="H271" s="36">
        <v>0</v>
      </c>
      <c r="I271" s="36">
        <f>ROUND(G271*H271,P4)</f>
        <v>0</v>
      </c>
      <c r="J271" s="35" t="s">
        <v>55</v>
      </c>
      <c r="O271" s="37">
        <f>I271*0.21</f>
        <v>0</v>
      </c>
      <c r="P271" s="6">
        <v>3</v>
      </c>
    </row>
    <row r="272" spans="1:16" x14ac:dyDescent="0.25">
      <c r="A272" s="32" t="s">
        <v>56</v>
      </c>
      <c r="B272" s="38"/>
      <c r="E272" s="41"/>
      <c r="J272" s="39"/>
    </row>
    <row r="273" spans="1:16" x14ac:dyDescent="0.25">
      <c r="A273" s="32" t="s">
        <v>57</v>
      </c>
      <c r="B273" s="38"/>
      <c r="E273" s="40" t="s">
        <v>356</v>
      </c>
      <c r="J273" s="39"/>
    </row>
    <row r="274" spans="1:16" ht="75" x14ac:dyDescent="0.25">
      <c r="A274" s="32" t="s">
        <v>59</v>
      </c>
      <c r="B274" s="38"/>
      <c r="E274" s="34" t="s">
        <v>357</v>
      </c>
      <c r="J274" s="39"/>
    </row>
    <row r="275" spans="1:16" x14ac:dyDescent="0.25">
      <c r="A275" s="32" t="s">
        <v>50</v>
      </c>
      <c r="B275" s="32">
        <v>66</v>
      </c>
      <c r="C275" s="33" t="s">
        <v>358</v>
      </c>
      <c r="D275" s="32" t="s">
        <v>52</v>
      </c>
      <c r="E275" s="34" t="s">
        <v>359</v>
      </c>
      <c r="F275" s="35" t="s">
        <v>265</v>
      </c>
      <c r="G275" s="36">
        <v>28</v>
      </c>
      <c r="H275" s="36">
        <v>0</v>
      </c>
      <c r="I275" s="36">
        <f>ROUND(G275*H275,P4)</f>
        <v>0</v>
      </c>
      <c r="J275" s="35" t="s">
        <v>55</v>
      </c>
      <c r="O275" s="37">
        <f>I275*0.21</f>
        <v>0</v>
      </c>
      <c r="P275" s="6">
        <v>3</v>
      </c>
    </row>
    <row r="276" spans="1:16" x14ac:dyDescent="0.25">
      <c r="A276" s="32" t="s">
        <v>56</v>
      </c>
      <c r="B276" s="38"/>
      <c r="E276" s="34" t="s">
        <v>159</v>
      </c>
      <c r="J276" s="39"/>
    </row>
    <row r="277" spans="1:16" ht="45" x14ac:dyDescent="0.25">
      <c r="A277" s="32" t="s">
        <v>57</v>
      </c>
      <c r="B277" s="38"/>
      <c r="E277" s="40" t="s">
        <v>360</v>
      </c>
      <c r="J277" s="39"/>
    </row>
    <row r="278" spans="1:16" ht="75" x14ac:dyDescent="0.25">
      <c r="A278" s="32" t="s">
        <v>59</v>
      </c>
      <c r="B278" s="38"/>
      <c r="E278" s="34" t="s">
        <v>361</v>
      </c>
      <c r="J278" s="39"/>
    </row>
    <row r="279" spans="1:16" ht="30" x14ac:dyDescent="0.25">
      <c r="A279" s="32" t="s">
        <v>50</v>
      </c>
      <c r="B279" s="32">
        <v>67</v>
      </c>
      <c r="C279" s="33" t="s">
        <v>362</v>
      </c>
      <c r="D279" s="32" t="s">
        <v>52</v>
      </c>
      <c r="E279" s="34" t="s">
        <v>363</v>
      </c>
      <c r="F279" s="35" t="s">
        <v>97</v>
      </c>
      <c r="G279" s="36">
        <v>319</v>
      </c>
      <c r="H279" s="36">
        <v>0</v>
      </c>
      <c r="I279" s="36">
        <f>ROUND(G279*H279,P4)</f>
        <v>0</v>
      </c>
      <c r="J279" s="35" t="s">
        <v>55</v>
      </c>
      <c r="O279" s="37">
        <f>I279*0.21</f>
        <v>0</v>
      </c>
      <c r="P279" s="6">
        <v>3</v>
      </c>
    </row>
    <row r="280" spans="1:16" ht="60" x14ac:dyDescent="0.25">
      <c r="A280" s="32" t="s">
        <v>56</v>
      </c>
      <c r="B280" s="38"/>
      <c r="E280" s="34" t="s">
        <v>364</v>
      </c>
      <c r="J280" s="39"/>
    </row>
    <row r="281" spans="1:16" ht="45" x14ac:dyDescent="0.25">
      <c r="A281" s="32" t="s">
        <v>57</v>
      </c>
      <c r="B281" s="38"/>
      <c r="E281" s="40" t="s">
        <v>365</v>
      </c>
      <c r="J281" s="39"/>
    </row>
    <row r="282" spans="1:16" ht="90" x14ac:dyDescent="0.25">
      <c r="A282" s="32" t="s">
        <v>59</v>
      </c>
      <c r="B282" s="38"/>
      <c r="E282" s="34" t="s">
        <v>366</v>
      </c>
      <c r="J282" s="39"/>
    </row>
    <row r="283" spans="1:16" x14ac:dyDescent="0.25">
      <c r="A283" s="32" t="s">
        <v>50</v>
      </c>
      <c r="B283" s="32">
        <v>68</v>
      </c>
      <c r="C283" s="33" t="s">
        <v>367</v>
      </c>
      <c r="D283" s="32" t="s">
        <v>52</v>
      </c>
      <c r="E283" s="34" t="s">
        <v>368</v>
      </c>
      <c r="F283" s="35" t="s">
        <v>97</v>
      </c>
      <c r="G283" s="36">
        <v>288</v>
      </c>
      <c r="H283" s="36">
        <v>0</v>
      </c>
      <c r="I283" s="36">
        <f>ROUND(G283*H283,P4)</f>
        <v>0</v>
      </c>
      <c r="J283" s="35" t="s">
        <v>55</v>
      </c>
      <c r="O283" s="37">
        <f>I283*0.21</f>
        <v>0</v>
      </c>
      <c r="P283" s="6">
        <v>3</v>
      </c>
    </row>
    <row r="284" spans="1:16" ht="75" x14ac:dyDescent="0.25">
      <c r="A284" s="32" t="s">
        <v>56</v>
      </c>
      <c r="B284" s="38"/>
      <c r="E284" s="34" t="s">
        <v>369</v>
      </c>
      <c r="J284" s="39"/>
    </row>
    <row r="285" spans="1:16" x14ac:dyDescent="0.25">
      <c r="A285" s="32" t="s">
        <v>57</v>
      </c>
      <c r="B285" s="38"/>
      <c r="E285" s="40" t="s">
        <v>370</v>
      </c>
      <c r="J285" s="39"/>
    </row>
    <row r="286" spans="1:16" ht="75" x14ac:dyDescent="0.25">
      <c r="A286" s="32" t="s">
        <v>59</v>
      </c>
      <c r="B286" s="38"/>
      <c r="E286" s="34" t="s">
        <v>371</v>
      </c>
      <c r="J286" s="39"/>
    </row>
    <row r="287" spans="1:16" x14ac:dyDescent="0.25">
      <c r="A287" s="32" t="s">
        <v>50</v>
      </c>
      <c r="B287" s="32">
        <v>69</v>
      </c>
      <c r="C287" s="33" t="s">
        <v>372</v>
      </c>
      <c r="D287" s="32" t="s">
        <v>52</v>
      </c>
      <c r="E287" s="34" t="s">
        <v>373</v>
      </c>
      <c r="F287" s="35" t="s">
        <v>97</v>
      </c>
      <c r="G287" s="36">
        <v>61</v>
      </c>
      <c r="H287" s="36">
        <v>0</v>
      </c>
      <c r="I287" s="36">
        <f>ROUND(G287*H287,P4)</f>
        <v>0</v>
      </c>
      <c r="J287" s="35" t="s">
        <v>55</v>
      </c>
      <c r="O287" s="37">
        <f>I287*0.21</f>
        <v>0</v>
      </c>
      <c r="P287" s="6">
        <v>3</v>
      </c>
    </row>
    <row r="288" spans="1:16" ht="60" x14ac:dyDescent="0.25">
      <c r="A288" s="32" t="s">
        <v>56</v>
      </c>
      <c r="B288" s="38"/>
      <c r="E288" s="34" t="s">
        <v>374</v>
      </c>
      <c r="J288" s="39"/>
    </row>
    <row r="289" spans="1:16" x14ac:dyDescent="0.25">
      <c r="A289" s="32" t="s">
        <v>57</v>
      </c>
      <c r="B289" s="38"/>
      <c r="E289" s="40" t="s">
        <v>375</v>
      </c>
      <c r="J289" s="39"/>
    </row>
    <row r="290" spans="1:16" ht="75" x14ac:dyDescent="0.25">
      <c r="A290" s="32" t="s">
        <v>59</v>
      </c>
      <c r="B290" s="38"/>
      <c r="E290" s="34" t="s">
        <v>371</v>
      </c>
      <c r="J290" s="39"/>
    </row>
    <row r="291" spans="1:16" x14ac:dyDescent="0.25">
      <c r="A291" s="32" t="s">
        <v>50</v>
      </c>
      <c r="B291" s="32">
        <v>70</v>
      </c>
      <c r="C291" s="33" t="s">
        <v>376</v>
      </c>
      <c r="D291" s="32" t="s">
        <v>52</v>
      </c>
      <c r="E291" s="34" t="s">
        <v>377</v>
      </c>
      <c r="F291" s="35" t="s">
        <v>97</v>
      </c>
      <c r="G291" s="36">
        <v>4430.79</v>
      </c>
      <c r="H291" s="36">
        <v>0</v>
      </c>
      <c r="I291" s="36">
        <f>ROUND(G291*H291,P4)</f>
        <v>0</v>
      </c>
      <c r="J291" s="35" t="s">
        <v>55</v>
      </c>
      <c r="O291" s="37">
        <f>I291*0.21</f>
        <v>0</v>
      </c>
      <c r="P291" s="6">
        <v>3</v>
      </c>
    </row>
    <row r="292" spans="1:16" ht="60" x14ac:dyDescent="0.25">
      <c r="A292" s="32" t="s">
        <v>56</v>
      </c>
      <c r="B292" s="38"/>
      <c r="E292" s="34" t="s">
        <v>378</v>
      </c>
      <c r="J292" s="39"/>
    </row>
    <row r="293" spans="1:16" x14ac:dyDescent="0.25">
      <c r="A293" s="32" t="s">
        <v>57</v>
      </c>
      <c r="B293" s="38"/>
      <c r="E293" s="40" t="s">
        <v>254</v>
      </c>
      <c r="J293" s="39"/>
    </row>
    <row r="294" spans="1:16" ht="75" x14ac:dyDescent="0.25">
      <c r="A294" s="32" t="s">
        <v>59</v>
      </c>
      <c r="B294" s="38"/>
      <c r="E294" s="34" t="s">
        <v>379</v>
      </c>
      <c r="J294" s="39"/>
    </row>
    <row r="295" spans="1:16" x14ac:dyDescent="0.25">
      <c r="A295" s="32" t="s">
        <v>50</v>
      </c>
      <c r="B295" s="32">
        <v>71</v>
      </c>
      <c r="C295" s="33" t="s">
        <v>380</v>
      </c>
      <c r="D295" s="32" t="s">
        <v>52</v>
      </c>
      <c r="E295" s="34" t="s">
        <v>381</v>
      </c>
      <c r="F295" s="35" t="s">
        <v>265</v>
      </c>
      <c r="G295" s="36">
        <v>13</v>
      </c>
      <c r="H295" s="36">
        <v>0</v>
      </c>
      <c r="I295" s="36">
        <f>ROUND(G295*H295,P4)</f>
        <v>0</v>
      </c>
      <c r="J295" s="35" t="s">
        <v>55</v>
      </c>
      <c r="O295" s="37">
        <f>I295*0.21</f>
        <v>0</v>
      </c>
      <c r="P295" s="6">
        <v>3</v>
      </c>
    </row>
    <row r="296" spans="1:16" x14ac:dyDescent="0.25">
      <c r="A296" s="32" t="s">
        <v>56</v>
      </c>
      <c r="B296" s="38"/>
      <c r="E296" s="34" t="s">
        <v>382</v>
      </c>
      <c r="J296" s="39"/>
    </row>
    <row r="297" spans="1:16" ht="45" x14ac:dyDescent="0.25">
      <c r="A297" s="32" t="s">
        <v>57</v>
      </c>
      <c r="B297" s="38"/>
      <c r="E297" s="40" t="s">
        <v>383</v>
      </c>
      <c r="J297" s="39"/>
    </row>
    <row r="298" spans="1:16" ht="165" x14ac:dyDescent="0.25">
      <c r="A298" s="32" t="s">
        <v>59</v>
      </c>
      <c r="B298" s="38"/>
      <c r="E298" s="34" t="s">
        <v>384</v>
      </c>
      <c r="J298" s="39"/>
    </row>
    <row r="299" spans="1:16" x14ac:dyDescent="0.25">
      <c r="A299" s="32" t="s">
        <v>50</v>
      </c>
      <c r="B299" s="32">
        <v>72</v>
      </c>
      <c r="C299" s="33" t="s">
        <v>385</v>
      </c>
      <c r="D299" s="32"/>
      <c r="E299" s="34" t="s">
        <v>386</v>
      </c>
      <c r="F299" s="35" t="s">
        <v>87</v>
      </c>
      <c r="G299" s="36">
        <v>3.08</v>
      </c>
      <c r="H299" s="36">
        <v>0</v>
      </c>
      <c r="I299" s="36">
        <f>ROUND(G299*H299,P4)</f>
        <v>0</v>
      </c>
      <c r="J299" s="35" t="s">
        <v>55</v>
      </c>
      <c r="O299" s="37">
        <f>I299*0.21</f>
        <v>0</v>
      </c>
      <c r="P299" s="6">
        <v>3</v>
      </c>
    </row>
    <row r="300" spans="1:16" x14ac:dyDescent="0.25">
      <c r="A300" s="32" t="s">
        <v>56</v>
      </c>
      <c r="B300" s="38"/>
      <c r="E300" s="34" t="s">
        <v>387</v>
      </c>
      <c r="J300" s="39"/>
    </row>
    <row r="301" spans="1:16" ht="45" x14ac:dyDescent="0.25">
      <c r="A301" s="32" t="s">
        <v>57</v>
      </c>
      <c r="B301" s="38"/>
      <c r="E301" s="40" t="s">
        <v>388</v>
      </c>
      <c r="J301" s="39"/>
    </row>
    <row r="302" spans="1:16" ht="150" x14ac:dyDescent="0.25">
      <c r="A302" s="32" t="s">
        <v>59</v>
      </c>
      <c r="B302" s="38"/>
      <c r="E302" s="34" t="s">
        <v>389</v>
      </c>
      <c r="J302" s="39"/>
    </row>
    <row r="303" spans="1:16" x14ac:dyDescent="0.25">
      <c r="A303" s="32" t="s">
        <v>50</v>
      </c>
      <c r="B303" s="32">
        <v>73</v>
      </c>
      <c r="C303" s="33" t="s">
        <v>390</v>
      </c>
      <c r="D303" s="32" t="s">
        <v>52</v>
      </c>
      <c r="E303" s="34" t="s">
        <v>391</v>
      </c>
      <c r="F303" s="35" t="s">
        <v>97</v>
      </c>
      <c r="G303" s="36">
        <v>28</v>
      </c>
      <c r="H303" s="36">
        <v>0</v>
      </c>
      <c r="I303" s="36">
        <f>ROUND(G303*H303,P4)</f>
        <v>0</v>
      </c>
      <c r="J303" s="35" t="s">
        <v>55</v>
      </c>
      <c r="O303" s="37">
        <f>I303*0.21</f>
        <v>0</v>
      </c>
      <c r="P303" s="6">
        <v>3</v>
      </c>
    </row>
    <row r="304" spans="1:16" ht="60" x14ac:dyDescent="0.25">
      <c r="A304" s="32" t="s">
        <v>56</v>
      </c>
      <c r="B304" s="38"/>
      <c r="E304" s="34" t="s">
        <v>392</v>
      </c>
      <c r="J304" s="39"/>
    </row>
    <row r="305" spans="1:10" x14ac:dyDescent="0.25">
      <c r="A305" s="32" t="s">
        <v>57</v>
      </c>
      <c r="B305" s="38"/>
      <c r="E305" s="40" t="s">
        <v>393</v>
      </c>
      <c r="J305" s="39"/>
    </row>
    <row r="306" spans="1:10" ht="150" x14ac:dyDescent="0.25">
      <c r="A306" s="32" t="s">
        <v>59</v>
      </c>
      <c r="B306" s="42"/>
      <c r="C306" s="43"/>
      <c r="D306" s="43"/>
      <c r="E306" s="34" t="s">
        <v>394</v>
      </c>
      <c r="F306" s="43"/>
      <c r="G306" s="43"/>
      <c r="H306" s="43"/>
      <c r="I306" s="43"/>
      <c r="J306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92"/>
  <sheetViews>
    <sheetView topLeftCell="B1" workbookViewId="0">
      <selection activeCell="B1" sqref="A1:XFD1048576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13</v>
      </c>
      <c r="I3" s="16">
        <f>SUMIFS(I8:I192,A8:A192,"SD")</f>
        <v>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13</v>
      </c>
      <c r="D4" s="13"/>
      <c r="E4" s="14" t="s">
        <v>14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SUMIFS(I9:I20,A9:A20,"P")</f>
        <v>0</v>
      </c>
      <c r="J8" s="31"/>
    </row>
    <row r="9" spans="1:16" ht="30" x14ac:dyDescent="0.25">
      <c r="A9" s="32" t="s">
        <v>50</v>
      </c>
      <c r="B9" s="32">
        <v>1</v>
      </c>
      <c r="C9" s="33" t="s">
        <v>51</v>
      </c>
      <c r="D9" s="32" t="s">
        <v>61</v>
      </c>
      <c r="E9" s="34" t="s">
        <v>62</v>
      </c>
      <c r="F9" s="35" t="s">
        <v>54</v>
      </c>
      <c r="G9" s="36">
        <v>1.2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ht="30" x14ac:dyDescent="0.25">
      <c r="A10" s="32" t="s">
        <v>56</v>
      </c>
      <c r="B10" s="38"/>
      <c r="E10" s="34" t="s">
        <v>63</v>
      </c>
      <c r="J10" s="39"/>
    </row>
    <row r="11" spans="1:16" ht="30" x14ac:dyDescent="0.25">
      <c r="A11" s="32" t="s">
        <v>57</v>
      </c>
      <c r="B11" s="38"/>
      <c r="E11" s="40" t="s">
        <v>395</v>
      </c>
      <c r="J11" s="39"/>
    </row>
    <row r="12" spans="1:16" ht="75" x14ac:dyDescent="0.25">
      <c r="A12" s="32" t="s">
        <v>59</v>
      </c>
      <c r="B12" s="38"/>
      <c r="E12" s="34" t="s">
        <v>60</v>
      </c>
      <c r="J12" s="39"/>
    </row>
    <row r="13" spans="1:16" ht="30" x14ac:dyDescent="0.25">
      <c r="A13" s="32" t="s">
        <v>50</v>
      </c>
      <c r="B13" s="32">
        <v>2</v>
      </c>
      <c r="C13" s="33" t="s">
        <v>51</v>
      </c>
      <c r="D13" s="32" t="s">
        <v>65</v>
      </c>
      <c r="E13" s="34" t="s">
        <v>62</v>
      </c>
      <c r="F13" s="35" t="s">
        <v>54</v>
      </c>
      <c r="G13" s="36">
        <v>512.38</v>
      </c>
      <c r="H13" s="36">
        <v>0</v>
      </c>
      <c r="I13" s="36">
        <f>ROUND(G13*H13,P4)</f>
        <v>0</v>
      </c>
      <c r="J13" s="35" t="s">
        <v>55</v>
      </c>
      <c r="O13" s="37">
        <f>I13*0.21</f>
        <v>0</v>
      </c>
      <c r="P13" s="6">
        <v>3</v>
      </c>
    </row>
    <row r="14" spans="1:16" ht="60" x14ac:dyDescent="0.25">
      <c r="A14" s="32" t="s">
        <v>56</v>
      </c>
      <c r="B14" s="38"/>
      <c r="E14" s="34" t="s">
        <v>66</v>
      </c>
      <c r="J14" s="39"/>
    </row>
    <row r="15" spans="1:16" ht="75" x14ac:dyDescent="0.25">
      <c r="A15" s="32" t="s">
        <v>57</v>
      </c>
      <c r="B15" s="38"/>
      <c r="E15" s="40" t="s">
        <v>396</v>
      </c>
      <c r="J15" s="39"/>
    </row>
    <row r="16" spans="1:16" ht="75" x14ac:dyDescent="0.25">
      <c r="A16" s="32" t="s">
        <v>59</v>
      </c>
      <c r="B16" s="38"/>
      <c r="E16" s="34" t="s">
        <v>60</v>
      </c>
      <c r="J16" s="39"/>
    </row>
    <row r="17" spans="1:16" x14ac:dyDescent="0.25">
      <c r="A17" s="32" t="s">
        <v>50</v>
      </c>
      <c r="B17" s="32">
        <v>3</v>
      </c>
      <c r="C17" s="33" t="s">
        <v>68</v>
      </c>
      <c r="D17" s="32" t="s">
        <v>52</v>
      </c>
      <c r="E17" s="34" t="s">
        <v>69</v>
      </c>
      <c r="F17" s="35" t="s">
        <v>54</v>
      </c>
      <c r="G17" s="36">
        <v>42.27</v>
      </c>
      <c r="H17" s="36">
        <v>0</v>
      </c>
      <c r="I17" s="36">
        <f>ROUND(G17*H17,P4)</f>
        <v>0</v>
      </c>
      <c r="J17" s="35" t="s">
        <v>55</v>
      </c>
      <c r="O17" s="37">
        <f>I17*0.21</f>
        <v>0</v>
      </c>
      <c r="P17" s="6">
        <v>3</v>
      </c>
    </row>
    <row r="18" spans="1:16" ht="45" x14ac:dyDescent="0.25">
      <c r="A18" s="32" t="s">
        <v>56</v>
      </c>
      <c r="B18" s="38"/>
      <c r="E18" s="34" t="s">
        <v>70</v>
      </c>
      <c r="J18" s="39"/>
    </row>
    <row r="19" spans="1:16" ht="30" x14ac:dyDescent="0.25">
      <c r="A19" s="32" t="s">
        <v>57</v>
      </c>
      <c r="B19" s="38"/>
      <c r="E19" s="40" t="s">
        <v>397</v>
      </c>
      <c r="J19" s="39"/>
    </row>
    <row r="20" spans="1:16" ht="75" x14ac:dyDescent="0.25">
      <c r="A20" s="32" t="s">
        <v>59</v>
      </c>
      <c r="B20" s="38"/>
      <c r="E20" s="34" t="s">
        <v>60</v>
      </c>
      <c r="J20" s="39"/>
    </row>
    <row r="21" spans="1:16" x14ac:dyDescent="0.25">
      <c r="A21" s="26" t="s">
        <v>47</v>
      </c>
      <c r="B21" s="27"/>
      <c r="C21" s="28" t="s">
        <v>77</v>
      </c>
      <c r="D21" s="29"/>
      <c r="E21" s="26" t="s">
        <v>78</v>
      </c>
      <c r="F21" s="29"/>
      <c r="G21" s="29"/>
      <c r="H21" s="29"/>
      <c r="I21" s="30">
        <f>SUMIFS(I22:I93,A22:A93,"P")</f>
        <v>0</v>
      </c>
      <c r="J21" s="31"/>
    </row>
    <row r="22" spans="1:16" x14ac:dyDescent="0.25">
      <c r="A22" s="32" t="s">
        <v>50</v>
      </c>
      <c r="B22" s="32">
        <v>4</v>
      </c>
      <c r="C22" s="33" t="s">
        <v>79</v>
      </c>
      <c r="D22" s="32" t="s">
        <v>52</v>
      </c>
      <c r="E22" s="34" t="s">
        <v>80</v>
      </c>
      <c r="F22" s="35" t="s">
        <v>81</v>
      </c>
      <c r="G22" s="36">
        <v>50</v>
      </c>
      <c r="H22" s="36">
        <v>0</v>
      </c>
      <c r="I22" s="36">
        <f>ROUND(G22*H22,P4)</f>
        <v>0</v>
      </c>
      <c r="J22" s="35" t="s">
        <v>55</v>
      </c>
      <c r="O22" s="37">
        <f>I22*0.21</f>
        <v>0</v>
      </c>
      <c r="P22" s="6">
        <v>3</v>
      </c>
    </row>
    <row r="23" spans="1:16" ht="90" x14ac:dyDescent="0.25">
      <c r="A23" s="32" t="s">
        <v>56</v>
      </c>
      <c r="B23" s="38"/>
      <c r="E23" s="34" t="s">
        <v>398</v>
      </c>
      <c r="J23" s="39"/>
    </row>
    <row r="24" spans="1:16" x14ac:dyDescent="0.25">
      <c r="A24" s="32" t="s">
        <v>57</v>
      </c>
      <c r="B24" s="38"/>
      <c r="E24" s="40" t="s">
        <v>399</v>
      </c>
      <c r="J24" s="39"/>
    </row>
    <row r="25" spans="1:16" ht="90" x14ac:dyDescent="0.25">
      <c r="A25" s="32" t="s">
        <v>59</v>
      </c>
      <c r="B25" s="38"/>
      <c r="E25" s="34" t="s">
        <v>84</v>
      </c>
      <c r="J25" s="39"/>
    </row>
    <row r="26" spans="1:16" x14ac:dyDescent="0.25">
      <c r="A26" s="32" t="s">
        <v>50</v>
      </c>
      <c r="B26" s="32">
        <v>5</v>
      </c>
      <c r="C26" s="33" t="s">
        <v>400</v>
      </c>
      <c r="D26" s="32" t="s">
        <v>52</v>
      </c>
      <c r="E26" s="34" t="s">
        <v>401</v>
      </c>
      <c r="F26" s="35" t="s">
        <v>265</v>
      </c>
      <c r="G26" s="36">
        <v>2</v>
      </c>
      <c r="H26" s="36">
        <v>0</v>
      </c>
      <c r="I26" s="36">
        <f>ROUND(G26*H26,P4)</f>
        <v>0</v>
      </c>
      <c r="J26" s="35" t="s">
        <v>55</v>
      </c>
      <c r="O26" s="37">
        <f>I26*0.21</f>
        <v>0</v>
      </c>
      <c r="P26" s="6">
        <v>3</v>
      </c>
    </row>
    <row r="27" spans="1:16" ht="105" x14ac:dyDescent="0.25">
      <c r="A27" s="32" t="s">
        <v>56</v>
      </c>
      <c r="B27" s="38"/>
      <c r="E27" s="34" t="s">
        <v>402</v>
      </c>
      <c r="J27" s="39"/>
    </row>
    <row r="28" spans="1:16" x14ac:dyDescent="0.25">
      <c r="A28" s="32" t="s">
        <v>57</v>
      </c>
      <c r="B28" s="38"/>
      <c r="E28" s="40" t="s">
        <v>302</v>
      </c>
      <c r="J28" s="39"/>
    </row>
    <row r="29" spans="1:16" ht="225" x14ac:dyDescent="0.25">
      <c r="A29" s="32" t="s">
        <v>59</v>
      </c>
      <c r="B29" s="38"/>
      <c r="E29" s="34" t="s">
        <v>403</v>
      </c>
      <c r="J29" s="39"/>
    </row>
    <row r="30" spans="1:16" x14ac:dyDescent="0.25">
      <c r="A30" s="32" t="s">
        <v>50</v>
      </c>
      <c r="B30" s="32">
        <v>6</v>
      </c>
      <c r="C30" s="33" t="s">
        <v>404</v>
      </c>
      <c r="D30" s="32" t="s">
        <v>52</v>
      </c>
      <c r="E30" s="34" t="s">
        <v>405</v>
      </c>
      <c r="F30" s="35" t="s">
        <v>265</v>
      </c>
      <c r="G30" s="36">
        <v>1</v>
      </c>
      <c r="H30" s="36">
        <v>0</v>
      </c>
      <c r="I30" s="36">
        <f>ROUND(G30*H30,P4)</f>
        <v>0</v>
      </c>
      <c r="J30" s="35" t="s">
        <v>55</v>
      </c>
      <c r="O30" s="37">
        <f>I30*0.21</f>
        <v>0</v>
      </c>
      <c r="P30" s="6">
        <v>3</v>
      </c>
    </row>
    <row r="31" spans="1:16" ht="150" x14ac:dyDescent="0.25">
      <c r="A31" s="32" t="s">
        <v>56</v>
      </c>
      <c r="B31" s="38"/>
      <c r="E31" s="34" t="s">
        <v>406</v>
      </c>
      <c r="J31" s="39"/>
    </row>
    <row r="32" spans="1:16" x14ac:dyDescent="0.25">
      <c r="A32" s="32" t="s">
        <v>57</v>
      </c>
      <c r="B32" s="38"/>
      <c r="E32" s="40" t="s">
        <v>407</v>
      </c>
      <c r="J32" s="39"/>
    </row>
    <row r="33" spans="1:16" ht="225" x14ac:dyDescent="0.25">
      <c r="A33" s="32" t="s">
        <v>59</v>
      </c>
      <c r="B33" s="38"/>
      <c r="E33" s="34" t="s">
        <v>403</v>
      </c>
      <c r="J33" s="39"/>
    </row>
    <row r="34" spans="1:16" x14ac:dyDescent="0.25">
      <c r="A34" s="32" t="s">
        <v>50</v>
      </c>
      <c r="B34" s="32">
        <v>7</v>
      </c>
      <c r="C34" s="33" t="s">
        <v>408</v>
      </c>
      <c r="D34" s="32" t="s">
        <v>52</v>
      </c>
      <c r="E34" s="34" t="s">
        <v>409</v>
      </c>
      <c r="F34" s="35" t="s">
        <v>265</v>
      </c>
      <c r="G34" s="36">
        <v>7</v>
      </c>
      <c r="H34" s="36">
        <v>0</v>
      </c>
      <c r="I34" s="36">
        <f>ROUND(G34*H34,P4)</f>
        <v>0</v>
      </c>
      <c r="J34" s="35" t="s">
        <v>55</v>
      </c>
      <c r="O34" s="37">
        <f>I34*0.21</f>
        <v>0</v>
      </c>
      <c r="P34" s="6">
        <v>3</v>
      </c>
    </row>
    <row r="35" spans="1:16" ht="105" x14ac:dyDescent="0.25">
      <c r="A35" s="32" t="s">
        <v>56</v>
      </c>
      <c r="B35" s="38"/>
      <c r="E35" s="34" t="s">
        <v>402</v>
      </c>
      <c r="J35" s="39"/>
    </row>
    <row r="36" spans="1:16" x14ac:dyDescent="0.25">
      <c r="A36" s="32" t="s">
        <v>57</v>
      </c>
      <c r="B36" s="38"/>
      <c r="E36" s="40" t="s">
        <v>410</v>
      </c>
      <c r="J36" s="39"/>
    </row>
    <row r="37" spans="1:16" ht="225" x14ac:dyDescent="0.25">
      <c r="A37" s="32" t="s">
        <v>59</v>
      </c>
      <c r="B37" s="38"/>
      <c r="E37" s="34" t="s">
        <v>403</v>
      </c>
      <c r="J37" s="39"/>
    </row>
    <row r="38" spans="1:16" ht="30" x14ac:dyDescent="0.25">
      <c r="A38" s="32" t="s">
        <v>50</v>
      </c>
      <c r="B38" s="32">
        <v>8</v>
      </c>
      <c r="C38" s="33" t="s">
        <v>91</v>
      </c>
      <c r="D38" s="32" t="s">
        <v>52</v>
      </c>
      <c r="E38" s="34" t="s">
        <v>92</v>
      </c>
      <c r="F38" s="35" t="s">
        <v>87</v>
      </c>
      <c r="G38" s="36">
        <v>66.040000000000006</v>
      </c>
      <c r="H38" s="36">
        <v>0</v>
      </c>
      <c r="I38" s="36">
        <f>ROUND(G38*H38,P4)</f>
        <v>0</v>
      </c>
      <c r="J38" s="35" t="s">
        <v>55</v>
      </c>
      <c r="O38" s="37">
        <f>I38*0.21</f>
        <v>0</v>
      </c>
      <c r="P38" s="6">
        <v>3</v>
      </c>
    </row>
    <row r="39" spans="1:16" x14ac:dyDescent="0.25">
      <c r="A39" s="32" t="s">
        <v>56</v>
      </c>
      <c r="B39" s="38"/>
      <c r="E39" s="34" t="s">
        <v>387</v>
      </c>
      <c r="J39" s="39"/>
    </row>
    <row r="40" spans="1:16" x14ac:dyDescent="0.25">
      <c r="A40" s="32" t="s">
        <v>57</v>
      </c>
      <c r="B40" s="38"/>
      <c r="E40" s="40" t="s">
        <v>411</v>
      </c>
      <c r="J40" s="39"/>
    </row>
    <row r="41" spans="1:16" ht="120" x14ac:dyDescent="0.25">
      <c r="A41" s="32" t="s">
        <v>59</v>
      </c>
      <c r="B41" s="38"/>
      <c r="E41" s="34" t="s">
        <v>90</v>
      </c>
      <c r="J41" s="39"/>
    </row>
    <row r="42" spans="1:16" x14ac:dyDescent="0.25">
      <c r="A42" s="32" t="s">
        <v>50</v>
      </c>
      <c r="B42" s="32">
        <v>9</v>
      </c>
      <c r="C42" s="33" t="s">
        <v>100</v>
      </c>
      <c r="D42" s="32" t="s">
        <v>52</v>
      </c>
      <c r="E42" s="34" t="s">
        <v>101</v>
      </c>
      <c r="F42" s="35" t="s">
        <v>87</v>
      </c>
      <c r="G42" s="36">
        <v>36.6</v>
      </c>
      <c r="H42" s="36">
        <v>0</v>
      </c>
      <c r="I42" s="36">
        <f>ROUND(G42*H42,P4)</f>
        <v>0</v>
      </c>
      <c r="J42" s="35" t="s">
        <v>55</v>
      </c>
      <c r="O42" s="37">
        <f>I42*0.21</f>
        <v>0</v>
      </c>
      <c r="P42" s="6">
        <v>3</v>
      </c>
    </row>
    <row r="43" spans="1:16" ht="120" x14ac:dyDescent="0.25">
      <c r="A43" s="32" t="s">
        <v>56</v>
      </c>
      <c r="B43" s="38"/>
      <c r="E43" s="34" t="s">
        <v>102</v>
      </c>
      <c r="J43" s="39"/>
    </row>
    <row r="44" spans="1:16" ht="75" x14ac:dyDescent="0.25">
      <c r="A44" s="32" t="s">
        <v>57</v>
      </c>
      <c r="B44" s="38"/>
      <c r="E44" s="40" t="s">
        <v>412</v>
      </c>
      <c r="J44" s="39"/>
    </row>
    <row r="45" spans="1:16" ht="120" x14ac:dyDescent="0.25">
      <c r="A45" s="32" t="s">
        <v>59</v>
      </c>
      <c r="B45" s="38"/>
      <c r="E45" s="34" t="s">
        <v>90</v>
      </c>
      <c r="J45" s="39"/>
    </row>
    <row r="46" spans="1:16" x14ac:dyDescent="0.25">
      <c r="A46" s="32" t="s">
        <v>50</v>
      </c>
      <c r="B46" s="32">
        <v>10</v>
      </c>
      <c r="C46" s="33" t="s">
        <v>104</v>
      </c>
      <c r="D46" s="32" t="s">
        <v>52</v>
      </c>
      <c r="E46" s="34" t="s">
        <v>105</v>
      </c>
      <c r="F46" s="35" t="s">
        <v>87</v>
      </c>
      <c r="G46" s="36">
        <v>7.05</v>
      </c>
      <c r="H46" s="36">
        <v>0</v>
      </c>
      <c r="I46" s="36">
        <f>ROUND(G46*H46,P4)</f>
        <v>0</v>
      </c>
      <c r="J46" s="35" t="s">
        <v>55</v>
      </c>
      <c r="O46" s="37">
        <f>I46*0.21</f>
        <v>0</v>
      </c>
      <c r="P46" s="6">
        <v>3</v>
      </c>
    </row>
    <row r="47" spans="1:16" x14ac:dyDescent="0.25">
      <c r="A47" s="32" t="s">
        <v>56</v>
      </c>
      <c r="B47" s="38"/>
      <c r="E47" s="34" t="s">
        <v>413</v>
      </c>
      <c r="J47" s="39"/>
    </row>
    <row r="48" spans="1:16" x14ac:dyDescent="0.25">
      <c r="A48" s="32" t="s">
        <v>57</v>
      </c>
      <c r="B48" s="38"/>
      <c r="E48" s="40" t="s">
        <v>414</v>
      </c>
      <c r="J48" s="39"/>
    </row>
    <row r="49" spans="1:16" ht="75" x14ac:dyDescent="0.25">
      <c r="A49" s="32" t="s">
        <v>59</v>
      </c>
      <c r="B49" s="38"/>
      <c r="E49" s="34" t="s">
        <v>108</v>
      </c>
      <c r="J49" s="39"/>
    </row>
    <row r="50" spans="1:16" x14ac:dyDescent="0.25">
      <c r="A50" s="32" t="s">
        <v>50</v>
      </c>
      <c r="B50" s="32">
        <v>11</v>
      </c>
      <c r="C50" s="33" t="s">
        <v>109</v>
      </c>
      <c r="D50" s="32" t="s">
        <v>52</v>
      </c>
      <c r="E50" s="34" t="s">
        <v>110</v>
      </c>
      <c r="F50" s="35" t="s">
        <v>87</v>
      </c>
      <c r="G50" s="36">
        <v>217.15</v>
      </c>
      <c r="H50" s="36">
        <v>0</v>
      </c>
      <c r="I50" s="36">
        <f>ROUND(G50*H50,P4)</f>
        <v>0</v>
      </c>
      <c r="J50" s="35" t="s">
        <v>55</v>
      </c>
      <c r="O50" s="37">
        <f>I50*0.21</f>
        <v>0</v>
      </c>
      <c r="P50" s="6">
        <v>3</v>
      </c>
    </row>
    <row r="51" spans="1:16" ht="75" x14ac:dyDescent="0.25">
      <c r="A51" s="32" t="s">
        <v>56</v>
      </c>
      <c r="B51" s="38"/>
      <c r="E51" s="34" t="s">
        <v>111</v>
      </c>
      <c r="J51" s="39"/>
    </row>
    <row r="52" spans="1:16" ht="75" x14ac:dyDescent="0.25">
      <c r="A52" s="32" t="s">
        <v>57</v>
      </c>
      <c r="B52" s="38"/>
      <c r="E52" s="40" t="s">
        <v>415</v>
      </c>
      <c r="J52" s="39"/>
    </row>
    <row r="53" spans="1:16" ht="409.5" x14ac:dyDescent="0.25">
      <c r="A53" s="32" t="s">
        <v>59</v>
      </c>
      <c r="B53" s="38"/>
      <c r="E53" s="34" t="s">
        <v>113</v>
      </c>
      <c r="J53" s="39"/>
    </row>
    <row r="54" spans="1:16" x14ac:dyDescent="0.25">
      <c r="A54" s="32" t="s">
        <v>50</v>
      </c>
      <c r="B54" s="32">
        <v>12</v>
      </c>
      <c r="C54" s="33" t="s">
        <v>114</v>
      </c>
      <c r="D54" s="32"/>
      <c r="E54" s="34" t="s">
        <v>115</v>
      </c>
      <c r="F54" s="35" t="s">
        <v>87</v>
      </c>
      <c r="G54" s="36">
        <v>34.049999999999997</v>
      </c>
      <c r="H54" s="36">
        <v>0</v>
      </c>
      <c r="I54" s="36">
        <f>ROUND(G54*H54,P4)</f>
        <v>0</v>
      </c>
      <c r="J54" s="35" t="s">
        <v>55</v>
      </c>
      <c r="O54" s="37">
        <f>I54*0.21</f>
        <v>0</v>
      </c>
      <c r="P54" s="6">
        <v>3</v>
      </c>
    </row>
    <row r="55" spans="1:16" ht="30" x14ac:dyDescent="0.25">
      <c r="A55" s="32" t="s">
        <v>56</v>
      </c>
      <c r="B55" s="38"/>
      <c r="E55" s="34" t="s">
        <v>116</v>
      </c>
      <c r="J55" s="39"/>
    </row>
    <row r="56" spans="1:16" ht="45" x14ac:dyDescent="0.25">
      <c r="A56" s="32" t="s">
        <v>57</v>
      </c>
      <c r="B56" s="38"/>
      <c r="E56" s="40" t="s">
        <v>416</v>
      </c>
      <c r="J56" s="39"/>
    </row>
    <row r="57" spans="1:16" ht="409.5" x14ac:dyDescent="0.25">
      <c r="A57" s="32" t="s">
        <v>59</v>
      </c>
      <c r="B57" s="38"/>
      <c r="E57" s="34" t="s">
        <v>118</v>
      </c>
      <c r="J57" s="39"/>
    </row>
    <row r="58" spans="1:16" x14ac:dyDescent="0.25">
      <c r="A58" s="32" t="s">
        <v>50</v>
      </c>
      <c r="B58" s="32">
        <v>13</v>
      </c>
      <c r="C58" s="33" t="s">
        <v>417</v>
      </c>
      <c r="D58" s="32" t="s">
        <v>52</v>
      </c>
      <c r="E58" s="34" t="s">
        <v>418</v>
      </c>
      <c r="F58" s="35" t="s">
        <v>87</v>
      </c>
      <c r="G58" s="36">
        <v>27</v>
      </c>
      <c r="H58" s="36">
        <v>0</v>
      </c>
      <c r="I58" s="36">
        <f>ROUND(G58*H58,P4)</f>
        <v>0</v>
      </c>
      <c r="J58" s="35" t="s">
        <v>55</v>
      </c>
      <c r="O58" s="37">
        <f>I58*0.21</f>
        <v>0</v>
      </c>
      <c r="P58" s="6">
        <v>3</v>
      </c>
    </row>
    <row r="59" spans="1:16" ht="75" x14ac:dyDescent="0.25">
      <c r="A59" s="32" t="s">
        <v>56</v>
      </c>
      <c r="B59" s="38"/>
      <c r="E59" s="34" t="s">
        <v>419</v>
      </c>
      <c r="J59" s="39"/>
    </row>
    <row r="60" spans="1:16" x14ac:dyDescent="0.25">
      <c r="A60" s="32" t="s">
        <v>57</v>
      </c>
      <c r="B60" s="38"/>
      <c r="E60" s="40" t="s">
        <v>420</v>
      </c>
      <c r="J60" s="39"/>
    </row>
    <row r="61" spans="1:16" ht="409.5" x14ac:dyDescent="0.25">
      <c r="A61" s="32" t="s">
        <v>59</v>
      </c>
      <c r="B61" s="38"/>
      <c r="E61" s="34" t="s">
        <v>421</v>
      </c>
      <c r="J61" s="39"/>
    </row>
    <row r="62" spans="1:16" x14ac:dyDescent="0.25">
      <c r="A62" s="32" t="s">
        <v>50</v>
      </c>
      <c r="B62" s="32">
        <v>14</v>
      </c>
      <c r="C62" s="33" t="s">
        <v>133</v>
      </c>
      <c r="D62" s="32"/>
      <c r="E62" s="34" t="s">
        <v>134</v>
      </c>
      <c r="F62" s="35" t="s">
        <v>87</v>
      </c>
      <c r="G62" s="36">
        <v>197.2</v>
      </c>
      <c r="H62" s="36">
        <v>0</v>
      </c>
      <c r="I62" s="36">
        <f>ROUND(G62*H62,P4)</f>
        <v>0</v>
      </c>
      <c r="J62" s="35" t="s">
        <v>55</v>
      </c>
      <c r="O62" s="37">
        <f>I62*0.21</f>
        <v>0</v>
      </c>
      <c r="P62" s="6">
        <v>3</v>
      </c>
    </row>
    <row r="63" spans="1:16" x14ac:dyDescent="0.25">
      <c r="A63" s="32" t="s">
        <v>56</v>
      </c>
      <c r="B63" s="38"/>
      <c r="E63" s="41"/>
      <c r="J63" s="39"/>
    </row>
    <row r="64" spans="1:16" ht="60" x14ac:dyDescent="0.25">
      <c r="A64" s="32" t="s">
        <v>57</v>
      </c>
      <c r="B64" s="38"/>
      <c r="E64" s="40" t="s">
        <v>422</v>
      </c>
      <c r="J64" s="39"/>
    </row>
    <row r="65" spans="1:16" ht="285" x14ac:dyDescent="0.25">
      <c r="A65" s="32" t="s">
        <v>59</v>
      </c>
      <c r="B65" s="38"/>
      <c r="E65" s="34" t="s">
        <v>136</v>
      </c>
      <c r="J65" s="39"/>
    </row>
    <row r="66" spans="1:16" x14ac:dyDescent="0.25">
      <c r="A66" s="32" t="s">
        <v>50</v>
      </c>
      <c r="B66" s="32">
        <v>15</v>
      </c>
      <c r="C66" s="33" t="s">
        <v>423</v>
      </c>
      <c r="D66" s="32" t="s">
        <v>52</v>
      </c>
      <c r="E66" s="34" t="s">
        <v>424</v>
      </c>
      <c r="F66" s="35" t="s">
        <v>87</v>
      </c>
      <c r="G66" s="36">
        <v>140.5</v>
      </c>
      <c r="H66" s="36">
        <v>0</v>
      </c>
      <c r="I66" s="36">
        <f>ROUND(G66*H66,P4)</f>
        <v>0</v>
      </c>
      <c r="J66" s="35" t="s">
        <v>55</v>
      </c>
      <c r="O66" s="37">
        <f>I66*0.21</f>
        <v>0</v>
      </c>
      <c r="P66" s="6">
        <v>3</v>
      </c>
    </row>
    <row r="67" spans="1:16" ht="60" x14ac:dyDescent="0.25">
      <c r="A67" s="32" t="s">
        <v>56</v>
      </c>
      <c r="B67" s="38"/>
      <c r="E67" s="34" t="s">
        <v>425</v>
      </c>
      <c r="J67" s="39"/>
    </row>
    <row r="68" spans="1:16" ht="30" x14ac:dyDescent="0.25">
      <c r="A68" s="32" t="s">
        <v>57</v>
      </c>
      <c r="B68" s="38"/>
      <c r="E68" s="40" t="s">
        <v>426</v>
      </c>
      <c r="J68" s="39"/>
    </row>
    <row r="69" spans="1:16" ht="409.5" x14ac:dyDescent="0.25">
      <c r="A69" s="32" t="s">
        <v>59</v>
      </c>
      <c r="B69" s="38"/>
      <c r="E69" s="34" t="s">
        <v>427</v>
      </c>
      <c r="J69" s="39"/>
    </row>
    <row r="70" spans="1:16" x14ac:dyDescent="0.25">
      <c r="A70" s="32" t="s">
        <v>50</v>
      </c>
      <c r="B70" s="32">
        <v>16</v>
      </c>
      <c r="C70" s="33" t="s">
        <v>137</v>
      </c>
      <c r="D70" s="32" t="s">
        <v>52</v>
      </c>
      <c r="E70" s="34" t="s">
        <v>138</v>
      </c>
      <c r="F70" s="35" t="s">
        <v>87</v>
      </c>
      <c r="G70" s="36">
        <v>1.4</v>
      </c>
      <c r="H70" s="36">
        <v>0</v>
      </c>
      <c r="I70" s="36">
        <f>ROUND(G70*H70,P4)</f>
        <v>0</v>
      </c>
      <c r="J70" s="35" t="s">
        <v>55</v>
      </c>
      <c r="O70" s="37">
        <f>I70*0.21</f>
        <v>0</v>
      </c>
      <c r="P70" s="6">
        <v>3</v>
      </c>
    </row>
    <row r="71" spans="1:16" ht="60" x14ac:dyDescent="0.25">
      <c r="A71" s="32" t="s">
        <v>56</v>
      </c>
      <c r="B71" s="38"/>
      <c r="E71" s="34" t="s">
        <v>428</v>
      </c>
      <c r="J71" s="39"/>
    </row>
    <row r="72" spans="1:16" x14ac:dyDescent="0.25">
      <c r="A72" s="32" t="s">
        <v>57</v>
      </c>
      <c r="B72" s="38"/>
      <c r="E72" s="40" t="s">
        <v>429</v>
      </c>
      <c r="J72" s="39"/>
    </row>
    <row r="73" spans="1:16" ht="375" x14ac:dyDescent="0.25">
      <c r="A73" s="32" t="s">
        <v>59</v>
      </c>
      <c r="B73" s="38"/>
      <c r="E73" s="34" t="s">
        <v>141</v>
      </c>
      <c r="J73" s="39"/>
    </row>
    <row r="74" spans="1:16" x14ac:dyDescent="0.25">
      <c r="A74" s="32" t="s">
        <v>50</v>
      </c>
      <c r="B74" s="32">
        <v>17</v>
      </c>
      <c r="C74" s="33" t="s">
        <v>152</v>
      </c>
      <c r="D74" s="32" t="s">
        <v>52</v>
      </c>
      <c r="E74" s="34" t="s">
        <v>153</v>
      </c>
      <c r="F74" s="35" t="s">
        <v>81</v>
      </c>
      <c r="G74" s="36">
        <v>281</v>
      </c>
      <c r="H74" s="36">
        <v>0</v>
      </c>
      <c r="I74" s="36">
        <f>ROUND(G74*H74,P4)</f>
        <v>0</v>
      </c>
      <c r="J74" s="35" t="s">
        <v>55</v>
      </c>
      <c r="O74" s="37">
        <f>I74*0.21</f>
        <v>0</v>
      </c>
      <c r="P74" s="6">
        <v>3</v>
      </c>
    </row>
    <row r="75" spans="1:16" x14ac:dyDescent="0.25">
      <c r="A75" s="32" t="s">
        <v>56</v>
      </c>
      <c r="B75" s="38"/>
      <c r="E75" s="34" t="s">
        <v>159</v>
      </c>
      <c r="J75" s="39"/>
    </row>
    <row r="76" spans="1:16" x14ac:dyDescent="0.25">
      <c r="A76" s="32" t="s">
        <v>57</v>
      </c>
      <c r="B76" s="38"/>
      <c r="E76" s="40" t="s">
        <v>430</v>
      </c>
      <c r="J76" s="39"/>
    </row>
    <row r="77" spans="1:16" ht="75" x14ac:dyDescent="0.25">
      <c r="A77" s="32" t="s">
        <v>59</v>
      </c>
      <c r="B77" s="38"/>
      <c r="E77" s="34" t="s">
        <v>156</v>
      </c>
      <c r="J77" s="39"/>
    </row>
    <row r="78" spans="1:16" x14ac:dyDescent="0.25">
      <c r="A78" s="32" t="s">
        <v>50</v>
      </c>
      <c r="B78" s="32">
        <v>18</v>
      </c>
      <c r="C78" s="33" t="s">
        <v>157</v>
      </c>
      <c r="D78" s="32" t="s">
        <v>52</v>
      </c>
      <c r="E78" s="34" t="s">
        <v>158</v>
      </c>
      <c r="F78" s="35" t="s">
        <v>81</v>
      </c>
      <c r="G78" s="36">
        <v>47</v>
      </c>
      <c r="H78" s="36">
        <v>0</v>
      </c>
      <c r="I78" s="36">
        <f>ROUND(G78*H78,P4)</f>
        <v>0</v>
      </c>
      <c r="J78" s="35" t="s">
        <v>55</v>
      </c>
      <c r="O78" s="37">
        <f>I78*0.21</f>
        <v>0</v>
      </c>
      <c r="P78" s="6">
        <v>3</v>
      </c>
    </row>
    <row r="79" spans="1:16" x14ac:dyDescent="0.25">
      <c r="A79" s="32" t="s">
        <v>56</v>
      </c>
      <c r="B79" s="38"/>
      <c r="E79" s="41" t="s">
        <v>52</v>
      </c>
      <c r="J79" s="39"/>
    </row>
    <row r="80" spans="1:16" ht="30" x14ac:dyDescent="0.25">
      <c r="A80" s="32" t="s">
        <v>57</v>
      </c>
      <c r="B80" s="38"/>
      <c r="E80" s="40" t="s">
        <v>431</v>
      </c>
      <c r="J80" s="39"/>
    </row>
    <row r="81" spans="1:16" ht="60" x14ac:dyDescent="0.25">
      <c r="A81" s="32" t="s">
        <v>59</v>
      </c>
      <c r="B81" s="38"/>
      <c r="E81" s="34" t="s">
        <v>161</v>
      </c>
      <c r="J81" s="39"/>
    </row>
    <row r="82" spans="1:16" x14ac:dyDescent="0.25">
      <c r="A82" s="32" t="s">
        <v>50</v>
      </c>
      <c r="B82" s="32">
        <v>19</v>
      </c>
      <c r="C82" s="33" t="s">
        <v>162</v>
      </c>
      <c r="D82" s="32" t="s">
        <v>52</v>
      </c>
      <c r="E82" s="34" t="s">
        <v>163</v>
      </c>
      <c r="F82" s="35" t="s">
        <v>87</v>
      </c>
      <c r="G82" s="36">
        <v>7.05</v>
      </c>
      <c r="H82" s="36">
        <v>0</v>
      </c>
      <c r="I82" s="36">
        <f>ROUND(G82*H82,P4)</f>
        <v>0</v>
      </c>
      <c r="J82" s="35" t="s">
        <v>55</v>
      </c>
      <c r="O82" s="37">
        <f>I82*0.21</f>
        <v>0</v>
      </c>
      <c r="P82" s="6">
        <v>3</v>
      </c>
    </row>
    <row r="83" spans="1:16" x14ac:dyDescent="0.25">
      <c r="A83" s="32" t="s">
        <v>56</v>
      </c>
      <c r="B83" s="38"/>
      <c r="E83" s="34" t="s">
        <v>164</v>
      </c>
      <c r="J83" s="39"/>
    </row>
    <row r="84" spans="1:16" x14ac:dyDescent="0.25">
      <c r="A84" s="32" t="s">
        <v>57</v>
      </c>
      <c r="B84" s="38"/>
      <c r="E84" s="40" t="s">
        <v>432</v>
      </c>
      <c r="J84" s="39"/>
    </row>
    <row r="85" spans="1:16" ht="75" x14ac:dyDescent="0.25">
      <c r="A85" s="32" t="s">
        <v>59</v>
      </c>
      <c r="B85" s="38"/>
      <c r="E85" s="34" t="s">
        <v>166</v>
      </c>
      <c r="J85" s="39"/>
    </row>
    <row r="86" spans="1:16" x14ac:dyDescent="0.25">
      <c r="A86" s="32" t="s">
        <v>50</v>
      </c>
      <c r="B86" s="32">
        <v>20</v>
      </c>
      <c r="C86" s="33" t="s">
        <v>167</v>
      </c>
      <c r="D86" s="32" t="s">
        <v>52</v>
      </c>
      <c r="E86" s="34" t="s">
        <v>168</v>
      </c>
      <c r="F86" s="35" t="s">
        <v>81</v>
      </c>
      <c r="G86" s="36">
        <v>47</v>
      </c>
      <c r="H86" s="36">
        <v>0</v>
      </c>
      <c r="I86" s="36">
        <f>ROUND(G86*H86,P4)</f>
        <v>0</v>
      </c>
      <c r="J86" s="35" t="s">
        <v>55</v>
      </c>
      <c r="O86" s="37">
        <f>I86*0.21</f>
        <v>0</v>
      </c>
      <c r="P86" s="6">
        <v>3</v>
      </c>
    </row>
    <row r="87" spans="1:16" x14ac:dyDescent="0.25">
      <c r="A87" s="32" t="s">
        <v>56</v>
      </c>
      <c r="B87" s="38"/>
      <c r="E87" s="34" t="s">
        <v>159</v>
      </c>
      <c r="J87" s="39"/>
    </row>
    <row r="88" spans="1:16" x14ac:dyDescent="0.25">
      <c r="A88" s="32" t="s">
        <v>57</v>
      </c>
      <c r="B88" s="38"/>
      <c r="E88" s="40" t="s">
        <v>433</v>
      </c>
      <c r="J88" s="39"/>
    </row>
    <row r="89" spans="1:16" ht="75" x14ac:dyDescent="0.25">
      <c r="A89" s="32" t="s">
        <v>59</v>
      </c>
      <c r="B89" s="38"/>
      <c r="E89" s="34" t="s">
        <v>170</v>
      </c>
      <c r="J89" s="39"/>
    </row>
    <row r="90" spans="1:16" x14ac:dyDescent="0.25">
      <c r="A90" s="32" t="s">
        <v>50</v>
      </c>
      <c r="B90" s="32">
        <v>21</v>
      </c>
      <c r="C90" s="33" t="s">
        <v>171</v>
      </c>
      <c r="D90" s="32" t="s">
        <v>52</v>
      </c>
      <c r="E90" s="34" t="s">
        <v>172</v>
      </c>
      <c r="F90" s="35" t="s">
        <v>81</v>
      </c>
      <c r="G90" s="36">
        <v>47</v>
      </c>
      <c r="H90" s="36">
        <v>0</v>
      </c>
      <c r="I90" s="36">
        <f>ROUND(G90*H90,P4)</f>
        <v>0</v>
      </c>
      <c r="J90" s="35" t="s">
        <v>55</v>
      </c>
      <c r="O90" s="37">
        <f>I90*0.21</f>
        <v>0</v>
      </c>
      <c r="P90" s="6">
        <v>3</v>
      </c>
    </row>
    <row r="91" spans="1:16" x14ac:dyDescent="0.25">
      <c r="A91" s="32" t="s">
        <v>56</v>
      </c>
      <c r="B91" s="38"/>
      <c r="E91" s="34" t="s">
        <v>173</v>
      </c>
      <c r="J91" s="39"/>
    </row>
    <row r="92" spans="1:16" x14ac:dyDescent="0.25">
      <c r="A92" s="32" t="s">
        <v>57</v>
      </c>
      <c r="B92" s="38"/>
      <c r="E92" s="40" t="s">
        <v>433</v>
      </c>
      <c r="J92" s="39"/>
    </row>
    <row r="93" spans="1:16" ht="90" x14ac:dyDescent="0.25">
      <c r="A93" s="32" t="s">
        <v>59</v>
      </c>
      <c r="B93" s="38"/>
      <c r="E93" s="34" t="s">
        <v>175</v>
      </c>
      <c r="J93" s="39"/>
    </row>
    <row r="94" spans="1:16" x14ac:dyDescent="0.25">
      <c r="A94" s="26" t="s">
        <v>47</v>
      </c>
      <c r="B94" s="27"/>
      <c r="C94" s="28" t="s">
        <v>176</v>
      </c>
      <c r="D94" s="29"/>
      <c r="E94" s="26" t="s">
        <v>177</v>
      </c>
      <c r="F94" s="29"/>
      <c r="G94" s="29"/>
      <c r="H94" s="29"/>
      <c r="I94" s="30">
        <f>SUMIFS(I95:I98,A95:A98,"P")</f>
        <v>0</v>
      </c>
      <c r="J94" s="31"/>
    </row>
    <row r="95" spans="1:16" x14ac:dyDescent="0.25">
      <c r="A95" s="32" t="s">
        <v>50</v>
      </c>
      <c r="B95" s="32">
        <v>22</v>
      </c>
      <c r="C95" s="33" t="s">
        <v>183</v>
      </c>
      <c r="D95" s="32" t="s">
        <v>52</v>
      </c>
      <c r="E95" s="34" t="s">
        <v>184</v>
      </c>
      <c r="F95" s="35" t="s">
        <v>81</v>
      </c>
      <c r="G95" s="36">
        <v>281</v>
      </c>
      <c r="H95" s="36">
        <v>0</v>
      </c>
      <c r="I95" s="36">
        <f>ROUND(G95*H95,P4)</f>
        <v>0</v>
      </c>
      <c r="J95" s="35" t="s">
        <v>55</v>
      </c>
      <c r="O95" s="37">
        <f>I95*0.21</f>
        <v>0</v>
      </c>
      <c r="P95" s="6">
        <v>3</v>
      </c>
    </row>
    <row r="96" spans="1:16" x14ac:dyDescent="0.25">
      <c r="A96" s="32" t="s">
        <v>56</v>
      </c>
      <c r="B96" s="38"/>
      <c r="E96" s="34" t="s">
        <v>185</v>
      </c>
      <c r="J96" s="39"/>
    </row>
    <row r="97" spans="1:16" x14ac:dyDescent="0.25">
      <c r="A97" s="32" t="s">
        <v>57</v>
      </c>
      <c r="B97" s="38"/>
      <c r="E97" s="40" t="s">
        <v>434</v>
      </c>
      <c r="J97" s="39"/>
    </row>
    <row r="98" spans="1:16" ht="150" x14ac:dyDescent="0.25">
      <c r="A98" s="32" t="s">
        <v>59</v>
      </c>
      <c r="B98" s="38"/>
      <c r="E98" s="34" t="s">
        <v>187</v>
      </c>
      <c r="J98" s="39"/>
    </row>
    <row r="99" spans="1:16" x14ac:dyDescent="0.25">
      <c r="A99" s="26" t="s">
        <v>47</v>
      </c>
      <c r="B99" s="27"/>
      <c r="C99" s="28" t="s">
        <v>200</v>
      </c>
      <c r="D99" s="29"/>
      <c r="E99" s="26" t="s">
        <v>201</v>
      </c>
      <c r="F99" s="29"/>
      <c r="G99" s="29"/>
      <c r="H99" s="29"/>
      <c r="I99" s="30">
        <f>SUMIFS(I100:I143,A100:A143,"P")</f>
        <v>0</v>
      </c>
      <c r="J99" s="31"/>
    </row>
    <row r="100" spans="1:16" x14ac:dyDescent="0.25">
      <c r="A100" s="32" t="s">
        <v>50</v>
      </c>
      <c r="B100" s="32">
        <v>23</v>
      </c>
      <c r="C100" s="33" t="s">
        <v>202</v>
      </c>
      <c r="D100" s="32" t="s">
        <v>52</v>
      </c>
      <c r="E100" s="34" t="s">
        <v>203</v>
      </c>
      <c r="F100" s="35" t="s">
        <v>87</v>
      </c>
      <c r="G100" s="36">
        <v>33.299999999999997</v>
      </c>
      <c r="H100" s="36">
        <v>0</v>
      </c>
      <c r="I100" s="36">
        <f>ROUND(G100*H100,P4)</f>
        <v>0</v>
      </c>
      <c r="J100" s="35" t="s">
        <v>55</v>
      </c>
      <c r="O100" s="37">
        <f>I100*0.21</f>
        <v>0</v>
      </c>
      <c r="P100" s="6">
        <v>3</v>
      </c>
    </row>
    <row r="101" spans="1:16" x14ac:dyDescent="0.25">
      <c r="A101" s="32" t="s">
        <v>56</v>
      </c>
      <c r="B101" s="38"/>
      <c r="E101" s="41"/>
      <c r="J101" s="39"/>
    </row>
    <row r="102" spans="1:16" ht="30" x14ac:dyDescent="0.25">
      <c r="A102" s="32" t="s">
        <v>57</v>
      </c>
      <c r="B102" s="38"/>
      <c r="E102" s="40" t="s">
        <v>435</v>
      </c>
      <c r="J102" s="39"/>
    </row>
    <row r="103" spans="1:16" ht="165" x14ac:dyDescent="0.25">
      <c r="A103" s="32" t="s">
        <v>59</v>
      </c>
      <c r="B103" s="38"/>
      <c r="E103" s="34" t="s">
        <v>206</v>
      </c>
      <c r="J103" s="39"/>
    </row>
    <row r="104" spans="1:16" x14ac:dyDescent="0.25">
      <c r="A104" s="32" t="s">
        <v>50</v>
      </c>
      <c r="B104" s="32">
        <v>24</v>
      </c>
      <c r="C104" s="33" t="s">
        <v>207</v>
      </c>
      <c r="D104" s="32" t="s">
        <v>52</v>
      </c>
      <c r="E104" s="34" t="s">
        <v>208</v>
      </c>
      <c r="F104" s="35" t="s">
        <v>87</v>
      </c>
      <c r="G104" s="36">
        <v>63.62</v>
      </c>
      <c r="H104" s="36">
        <v>0</v>
      </c>
      <c r="I104" s="36">
        <f>ROUND(G104*H104,P4)</f>
        <v>0</v>
      </c>
      <c r="J104" s="35" t="s">
        <v>55</v>
      </c>
      <c r="O104" s="37">
        <f>I104*0.21</f>
        <v>0</v>
      </c>
      <c r="P104" s="6">
        <v>3</v>
      </c>
    </row>
    <row r="105" spans="1:16" x14ac:dyDescent="0.25">
      <c r="A105" s="32" t="s">
        <v>56</v>
      </c>
      <c r="B105" s="38"/>
      <c r="E105" s="34" t="s">
        <v>214</v>
      </c>
      <c r="J105" s="39"/>
    </row>
    <row r="106" spans="1:16" ht="60" x14ac:dyDescent="0.25">
      <c r="A106" s="32" t="s">
        <v>57</v>
      </c>
      <c r="B106" s="38"/>
      <c r="E106" s="40" t="s">
        <v>436</v>
      </c>
      <c r="J106" s="39"/>
    </row>
    <row r="107" spans="1:16" ht="90" x14ac:dyDescent="0.25">
      <c r="A107" s="32" t="s">
        <v>59</v>
      </c>
      <c r="B107" s="38"/>
      <c r="E107" s="34" t="s">
        <v>211</v>
      </c>
      <c r="J107" s="39"/>
    </row>
    <row r="108" spans="1:16" x14ac:dyDescent="0.25">
      <c r="A108" s="32" t="s">
        <v>50</v>
      </c>
      <c r="B108" s="32">
        <v>25</v>
      </c>
      <c r="C108" s="33" t="s">
        <v>212</v>
      </c>
      <c r="D108" s="32" t="s">
        <v>52</v>
      </c>
      <c r="E108" s="34" t="s">
        <v>213</v>
      </c>
      <c r="F108" s="35" t="s">
        <v>87</v>
      </c>
      <c r="G108" s="36">
        <v>9.2200000000000006</v>
      </c>
      <c r="H108" s="36">
        <v>0</v>
      </c>
      <c r="I108" s="36">
        <f>ROUND(G108*H108,P4)</f>
        <v>0</v>
      </c>
      <c r="J108" s="35" t="s">
        <v>55</v>
      </c>
      <c r="O108" s="37">
        <f>I108*0.21</f>
        <v>0</v>
      </c>
      <c r="P108" s="6">
        <v>3</v>
      </c>
    </row>
    <row r="109" spans="1:16" x14ac:dyDescent="0.25">
      <c r="A109" s="32" t="s">
        <v>56</v>
      </c>
      <c r="B109" s="38"/>
      <c r="E109" s="34" t="s">
        <v>214</v>
      </c>
      <c r="J109" s="39"/>
    </row>
    <row r="110" spans="1:16" x14ac:dyDescent="0.25">
      <c r="A110" s="32" t="s">
        <v>57</v>
      </c>
      <c r="B110" s="38"/>
      <c r="E110" s="40" t="s">
        <v>437</v>
      </c>
      <c r="J110" s="39"/>
    </row>
    <row r="111" spans="1:16" ht="120" x14ac:dyDescent="0.25">
      <c r="A111" s="32" t="s">
        <v>59</v>
      </c>
      <c r="B111" s="38"/>
      <c r="E111" s="34" t="s">
        <v>216</v>
      </c>
      <c r="J111" s="39"/>
    </row>
    <row r="112" spans="1:16" x14ac:dyDescent="0.25">
      <c r="A112" s="32" t="s">
        <v>50</v>
      </c>
      <c r="B112" s="32">
        <v>26</v>
      </c>
      <c r="C112" s="33" t="s">
        <v>217</v>
      </c>
      <c r="D112" s="32" t="s">
        <v>52</v>
      </c>
      <c r="E112" s="34" t="s">
        <v>218</v>
      </c>
      <c r="F112" s="35" t="s">
        <v>81</v>
      </c>
      <c r="G112" s="36">
        <v>250.76</v>
      </c>
      <c r="H112" s="36">
        <v>0</v>
      </c>
      <c r="I112" s="36">
        <f>ROUND(G112*H112,P4)</f>
        <v>0</v>
      </c>
      <c r="J112" s="35" t="s">
        <v>55</v>
      </c>
      <c r="O112" s="37">
        <f>I112*0.21</f>
        <v>0</v>
      </c>
      <c r="P112" s="6">
        <v>3</v>
      </c>
    </row>
    <row r="113" spans="1:16" ht="30" x14ac:dyDescent="0.25">
      <c r="A113" s="32" t="s">
        <v>56</v>
      </c>
      <c r="B113" s="38"/>
      <c r="E113" s="34" t="s">
        <v>219</v>
      </c>
      <c r="J113" s="39"/>
    </row>
    <row r="114" spans="1:16" x14ac:dyDescent="0.25">
      <c r="A114" s="32" t="s">
        <v>57</v>
      </c>
      <c r="B114" s="38"/>
      <c r="E114" s="40" t="s">
        <v>438</v>
      </c>
      <c r="J114" s="39"/>
    </row>
    <row r="115" spans="1:16" ht="120" x14ac:dyDescent="0.25">
      <c r="A115" s="32" t="s">
        <v>59</v>
      </c>
      <c r="B115" s="38"/>
      <c r="E115" s="34" t="s">
        <v>221</v>
      </c>
      <c r="J115" s="39"/>
    </row>
    <row r="116" spans="1:16" x14ac:dyDescent="0.25">
      <c r="A116" s="32" t="s">
        <v>50</v>
      </c>
      <c r="B116" s="32">
        <v>27</v>
      </c>
      <c r="C116" s="33" t="s">
        <v>222</v>
      </c>
      <c r="D116" s="32" t="s">
        <v>52</v>
      </c>
      <c r="E116" s="34" t="s">
        <v>223</v>
      </c>
      <c r="F116" s="35" t="s">
        <v>81</v>
      </c>
      <c r="G116" s="36">
        <v>636.77</v>
      </c>
      <c r="H116" s="36">
        <v>0</v>
      </c>
      <c r="I116" s="36">
        <f>ROUND(G116*H116,P4)</f>
        <v>0</v>
      </c>
      <c r="J116" s="35" t="s">
        <v>55</v>
      </c>
      <c r="O116" s="37">
        <f>I116*0.21</f>
        <v>0</v>
      </c>
      <c r="P116" s="6">
        <v>3</v>
      </c>
    </row>
    <row r="117" spans="1:16" ht="30" x14ac:dyDescent="0.25">
      <c r="A117" s="32" t="s">
        <v>56</v>
      </c>
      <c r="B117" s="38"/>
      <c r="E117" s="34" t="s">
        <v>439</v>
      </c>
      <c r="J117" s="39"/>
    </row>
    <row r="118" spans="1:16" ht="45" x14ac:dyDescent="0.25">
      <c r="A118" s="32" t="s">
        <v>57</v>
      </c>
      <c r="B118" s="38"/>
      <c r="E118" s="40" t="s">
        <v>440</v>
      </c>
      <c r="J118" s="39"/>
    </row>
    <row r="119" spans="1:16" ht="120" x14ac:dyDescent="0.25">
      <c r="A119" s="32" t="s">
        <v>59</v>
      </c>
      <c r="B119" s="38"/>
      <c r="E119" s="34" t="s">
        <v>221</v>
      </c>
      <c r="J119" s="39"/>
    </row>
    <row r="120" spans="1:16" x14ac:dyDescent="0.25">
      <c r="A120" s="32" t="s">
        <v>50</v>
      </c>
      <c r="B120" s="32">
        <v>28</v>
      </c>
      <c r="C120" s="33" t="s">
        <v>441</v>
      </c>
      <c r="D120" s="32" t="s">
        <v>52</v>
      </c>
      <c r="E120" s="34" t="s">
        <v>442</v>
      </c>
      <c r="F120" s="35" t="s">
        <v>87</v>
      </c>
      <c r="G120" s="36">
        <v>12.66</v>
      </c>
      <c r="H120" s="36">
        <v>0</v>
      </c>
      <c r="I120" s="36">
        <f>ROUND(G120*H120,P4)</f>
        <v>0</v>
      </c>
      <c r="J120" s="35" t="s">
        <v>55</v>
      </c>
      <c r="O120" s="37">
        <f>I120*0.21</f>
        <v>0</v>
      </c>
      <c r="P120" s="6">
        <v>3</v>
      </c>
    </row>
    <row r="121" spans="1:16" ht="60" x14ac:dyDescent="0.25">
      <c r="A121" s="32" t="s">
        <v>56</v>
      </c>
      <c r="B121" s="38"/>
      <c r="E121" s="34" t="s">
        <v>443</v>
      </c>
      <c r="J121" s="39"/>
    </row>
    <row r="122" spans="1:16" ht="45" x14ac:dyDescent="0.25">
      <c r="A122" s="32" t="s">
        <v>57</v>
      </c>
      <c r="B122" s="38"/>
      <c r="E122" s="40" t="s">
        <v>444</v>
      </c>
      <c r="J122" s="39"/>
    </row>
    <row r="123" spans="1:16" ht="195" x14ac:dyDescent="0.25">
      <c r="A123" s="32" t="s">
        <v>59</v>
      </c>
      <c r="B123" s="38"/>
      <c r="E123" s="34" t="s">
        <v>230</v>
      </c>
      <c r="J123" s="39"/>
    </row>
    <row r="124" spans="1:16" x14ac:dyDescent="0.25">
      <c r="A124" s="32" t="s">
        <v>50</v>
      </c>
      <c r="B124" s="32">
        <v>29</v>
      </c>
      <c r="C124" s="33" t="s">
        <v>226</v>
      </c>
      <c r="D124" s="32" t="s">
        <v>52</v>
      </c>
      <c r="E124" s="34" t="s">
        <v>227</v>
      </c>
      <c r="F124" s="35" t="s">
        <v>87</v>
      </c>
      <c r="G124" s="36">
        <v>19.21</v>
      </c>
      <c r="H124" s="36">
        <v>0</v>
      </c>
      <c r="I124" s="36">
        <f>ROUND(G124*H124,P4)</f>
        <v>0</v>
      </c>
      <c r="J124" s="35" t="s">
        <v>55</v>
      </c>
      <c r="O124" s="37">
        <f>I124*0.21</f>
        <v>0</v>
      </c>
      <c r="P124" s="6">
        <v>3</v>
      </c>
    </row>
    <row r="125" spans="1:16" ht="60" x14ac:dyDescent="0.25">
      <c r="A125" s="32" t="s">
        <v>56</v>
      </c>
      <c r="B125" s="38"/>
      <c r="E125" s="34" t="s">
        <v>443</v>
      </c>
      <c r="J125" s="39"/>
    </row>
    <row r="126" spans="1:16" ht="45" x14ac:dyDescent="0.25">
      <c r="A126" s="32" t="s">
        <v>57</v>
      </c>
      <c r="B126" s="38"/>
      <c r="E126" s="40" t="s">
        <v>445</v>
      </c>
      <c r="J126" s="39"/>
    </row>
    <row r="127" spans="1:16" ht="195" x14ac:dyDescent="0.25">
      <c r="A127" s="32" t="s">
        <v>59</v>
      </c>
      <c r="B127" s="38"/>
      <c r="E127" s="34" t="s">
        <v>230</v>
      </c>
      <c r="J127" s="39"/>
    </row>
    <row r="128" spans="1:16" x14ac:dyDescent="0.25">
      <c r="A128" s="32" t="s">
        <v>50</v>
      </c>
      <c r="B128" s="32">
        <v>30</v>
      </c>
      <c r="C128" s="33" t="s">
        <v>231</v>
      </c>
      <c r="D128" s="32" t="s">
        <v>52</v>
      </c>
      <c r="E128" s="34" t="s">
        <v>232</v>
      </c>
      <c r="F128" s="35" t="s">
        <v>87</v>
      </c>
      <c r="G128" s="36">
        <v>12.54</v>
      </c>
      <c r="H128" s="36">
        <v>0</v>
      </c>
      <c r="I128" s="36">
        <f>ROUND(G128*H128,P4)</f>
        <v>0</v>
      </c>
      <c r="J128" s="35" t="s">
        <v>55</v>
      </c>
      <c r="O128" s="37">
        <f>I128*0.21</f>
        <v>0</v>
      </c>
      <c r="P128" s="6">
        <v>3</v>
      </c>
    </row>
    <row r="129" spans="1:16" ht="75" x14ac:dyDescent="0.25">
      <c r="A129" s="32" t="s">
        <v>56</v>
      </c>
      <c r="B129" s="38"/>
      <c r="E129" s="34" t="s">
        <v>446</v>
      </c>
      <c r="J129" s="39"/>
    </row>
    <row r="130" spans="1:16" ht="30" x14ac:dyDescent="0.25">
      <c r="A130" s="32" t="s">
        <v>57</v>
      </c>
      <c r="B130" s="38"/>
      <c r="E130" s="40" t="s">
        <v>447</v>
      </c>
      <c r="J130" s="39"/>
    </row>
    <row r="131" spans="1:16" ht="195" x14ac:dyDescent="0.25">
      <c r="A131" s="32" t="s">
        <v>59</v>
      </c>
      <c r="B131" s="38"/>
      <c r="E131" s="34" t="s">
        <v>230</v>
      </c>
      <c r="J131" s="39"/>
    </row>
    <row r="132" spans="1:16" x14ac:dyDescent="0.25">
      <c r="A132" s="32" t="s">
        <v>50</v>
      </c>
      <c r="B132" s="32">
        <v>31</v>
      </c>
      <c r="C132" s="33" t="s">
        <v>448</v>
      </c>
      <c r="D132" s="32" t="s">
        <v>52</v>
      </c>
      <c r="E132" s="34" t="s">
        <v>449</v>
      </c>
      <c r="F132" s="35" t="s">
        <v>81</v>
      </c>
      <c r="G132" s="36">
        <v>6</v>
      </c>
      <c r="H132" s="36">
        <v>0</v>
      </c>
      <c r="I132" s="36">
        <f>ROUND(G132*H132,P4)</f>
        <v>0</v>
      </c>
      <c r="J132" s="35" t="s">
        <v>55</v>
      </c>
      <c r="O132" s="37">
        <f>I132*0.21</f>
        <v>0</v>
      </c>
      <c r="P132" s="6">
        <v>3</v>
      </c>
    </row>
    <row r="133" spans="1:16" ht="30" x14ac:dyDescent="0.25">
      <c r="A133" s="32" t="s">
        <v>56</v>
      </c>
      <c r="B133" s="38"/>
      <c r="E133" s="34" t="s">
        <v>450</v>
      </c>
      <c r="J133" s="39"/>
    </row>
    <row r="134" spans="1:16" x14ac:dyDescent="0.25">
      <c r="A134" s="32" t="s">
        <v>57</v>
      </c>
      <c r="B134" s="38"/>
      <c r="E134" s="40" t="s">
        <v>332</v>
      </c>
      <c r="J134" s="39"/>
    </row>
    <row r="135" spans="1:16" ht="225" x14ac:dyDescent="0.25">
      <c r="A135" s="32" t="s">
        <v>59</v>
      </c>
      <c r="B135" s="38"/>
      <c r="E135" s="34" t="s">
        <v>451</v>
      </c>
      <c r="J135" s="39"/>
    </row>
    <row r="136" spans="1:16" ht="30" x14ac:dyDescent="0.25">
      <c r="A136" s="32" t="s">
        <v>50</v>
      </c>
      <c r="B136" s="32">
        <v>32</v>
      </c>
      <c r="C136" s="33" t="s">
        <v>452</v>
      </c>
      <c r="D136" s="32" t="s">
        <v>52</v>
      </c>
      <c r="E136" s="34" t="s">
        <v>453</v>
      </c>
      <c r="F136" s="35" t="s">
        <v>81</v>
      </c>
      <c r="G136" s="36">
        <v>3</v>
      </c>
      <c r="H136" s="36">
        <v>0</v>
      </c>
      <c r="I136" s="36">
        <f>ROUND(G136*H136,P4)</f>
        <v>0</v>
      </c>
      <c r="J136" s="35" t="s">
        <v>55</v>
      </c>
      <c r="O136" s="37">
        <f>I136*0.21</f>
        <v>0</v>
      </c>
      <c r="P136" s="6">
        <v>3</v>
      </c>
    </row>
    <row r="137" spans="1:16" ht="30" x14ac:dyDescent="0.25">
      <c r="A137" s="32" t="s">
        <v>56</v>
      </c>
      <c r="B137" s="38"/>
      <c r="E137" s="34" t="s">
        <v>454</v>
      </c>
      <c r="J137" s="39"/>
    </row>
    <row r="138" spans="1:16" x14ac:dyDescent="0.25">
      <c r="A138" s="32" t="s">
        <v>57</v>
      </c>
      <c r="B138" s="38"/>
      <c r="E138" s="40" t="s">
        <v>455</v>
      </c>
      <c r="J138" s="39"/>
    </row>
    <row r="139" spans="1:16" ht="225" x14ac:dyDescent="0.25">
      <c r="A139" s="32" t="s">
        <v>59</v>
      </c>
      <c r="B139" s="38"/>
      <c r="E139" s="34" t="s">
        <v>451</v>
      </c>
      <c r="J139" s="39"/>
    </row>
    <row r="140" spans="1:16" x14ac:dyDescent="0.25">
      <c r="A140" s="32" t="s">
        <v>50</v>
      </c>
      <c r="B140" s="32">
        <v>33</v>
      </c>
      <c r="C140" s="33" t="s">
        <v>251</v>
      </c>
      <c r="D140" s="32" t="s">
        <v>52</v>
      </c>
      <c r="E140" s="34" t="s">
        <v>252</v>
      </c>
      <c r="F140" s="35" t="s">
        <v>97</v>
      </c>
      <c r="G140" s="36">
        <v>137</v>
      </c>
      <c r="H140" s="36">
        <v>0</v>
      </c>
      <c r="I140" s="36">
        <f>ROUND(G140*H140,P4)</f>
        <v>0</v>
      </c>
      <c r="J140" s="35" t="s">
        <v>55</v>
      </c>
      <c r="O140" s="37">
        <f>I140*0.21</f>
        <v>0</v>
      </c>
      <c r="P140" s="6">
        <v>3</v>
      </c>
    </row>
    <row r="141" spans="1:16" ht="60" x14ac:dyDescent="0.25">
      <c r="A141" s="32" t="s">
        <v>56</v>
      </c>
      <c r="B141" s="38"/>
      <c r="E141" s="34" t="s">
        <v>253</v>
      </c>
      <c r="J141" s="39"/>
    </row>
    <row r="142" spans="1:16" x14ac:dyDescent="0.25">
      <c r="A142" s="32" t="s">
        <v>57</v>
      </c>
      <c r="B142" s="38"/>
      <c r="E142" s="40" t="s">
        <v>456</v>
      </c>
      <c r="J142" s="39"/>
    </row>
    <row r="143" spans="1:16" ht="75" x14ac:dyDescent="0.25">
      <c r="A143" s="32" t="s">
        <v>59</v>
      </c>
      <c r="B143" s="38"/>
      <c r="E143" s="34" t="s">
        <v>255</v>
      </c>
      <c r="J143" s="39"/>
    </row>
    <row r="144" spans="1:16" x14ac:dyDescent="0.25">
      <c r="A144" s="26" t="s">
        <v>47</v>
      </c>
      <c r="B144" s="27"/>
      <c r="C144" s="28" t="s">
        <v>280</v>
      </c>
      <c r="D144" s="29"/>
      <c r="E144" s="26" t="s">
        <v>281</v>
      </c>
      <c r="F144" s="29"/>
      <c r="G144" s="29"/>
      <c r="H144" s="29"/>
      <c r="I144" s="30">
        <f>SUMIFS(I145:I192,A145:A192,"P")</f>
        <v>0</v>
      </c>
      <c r="J144" s="31"/>
    </row>
    <row r="145" spans="1:16" ht="30" x14ac:dyDescent="0.25">
      <c r="A145" s="32" t="s">
        <v>50</v>
      </c>
      <c r="B145" s="32">
        <v>34</v>
      </c>
      <c r="C145" s="33" t="s">
        <v>282</v>
      </c>
      <c r="D145" s="32" t="s">
        <v>52</v>
      </c>
      <c r="E145" s="34" t="s">
        <v>283</v>
      </c>
      <c r="F145" s="35" t="s">
        <v>97</v>
      </c>
      <c r="G145" s="36">
        <v>27</v>
      </c>
      <c r="H145" s="36">
        <v>0</v>
      </c>
      <c r="I145" s="36">
        <f>ROUND(G145*H145,P4)</f>
        <v>0</v>
      </c>
      <c r="J145" s="35" t="s">
        <v>55</v>
      </c>
      <c r="O145" s="37">
        <f>I145*0.21</f>
        <v>0</v>
      </c>
      <c r="P145" s="6">
        <v>3</v>
      </c>
    </row>
    <row r="146" spans="1:16" ht="30" x14ac:dyDescent="0.25">
      <c r="A146" s="32" t="s">
        <v>56</v>
      </c>
      <c r="B146" s="38"/>
      <c r="E146" s="34" t="s">
        <v>457</v>
      </c>
      <c r="J146" s="39"/>
    </row>
    <row r="147" spans="1:16" x14ac:dyDescent="0.25">
      <c r="A147" s="32" t="s">
        <v>57</v>
      </c>
      <c r="B147" s="38"/>
      <c r="E147" s="40" t="s">
        <v>458</v>
      </c>
      <c r="J147" s="39"/>
    </row>
    <row r="148" spans="1:16" ht="225" x14ac:dyDescent="0.25">
      <c r="A148" s="32" t="s">
        <v>59</v>
      </c>
      <c r="B148" s="38"/>
      <c r="E148" s="34" t="s">
        <v>459</v>
      </c>
      <c r="J148" s="39"/>
    </row>
    <row r="149" spans="1:16" ht="30" x14ac:dyDescent="0.25">
      <c r="A149" s="32" t="s">
        <v>50</v>
      </c>
      <c r="B149" s="32">
        <v>35</v>
      </c>
      <c r="C149" s="33" t="s">
        <v>287</v>
      </c>
      <c r="D149" s="32" t="s">
        <v>52</v>
      </c>
      <c r="E149" s="34" t="s">
        <v>288</v>
      </c>
      <c r="F149" s="35" t="s">
        <v>97</v>
      </c>
      <c r="G149" s="36">
        <v>12</v>
      </c>
      <c r="H149" s="36">
        <v>0</v>
      </c>
      <c r="I149" s="36">
        <f>ROUND(G149*H149,P4)</f>
        <v>0</v>
      </c>
      <c r="J149" s="35" t="s">
        <v>55</v>
      </c>
      <c r="O149" s="37">
        <f>I149*0.21</f>
        <v>0</v>
      </c>
      <c r="P149" s="6">
        <v>3</v>
      </c>
    </row>
    <row r="150" spans="1:16" ht="75" x14ac:dyDescent="0.25">
      <c r="A150" s="32" t="s">
        <v>56</v>
      </c>
      <c r="B150" s="38"/>
      <c r="E150" s="34" t="s">
        <v>460</v>
      </c>
      <c r="J150" s="39"/>
    </row>
    <row r="151" spans="1:16" x14ac:dyDescent="0.25">
      <c r="A151" s="32" t="s">
        <v>57</v>
      </c>
      <c r="B151" s="38"/>
      <c r="E151" s="40" t="s">
        <v>461</v>
      </c>
      <c r="J151" s="39"/>
    </row>
    <row r="152" spans="1:16" ht="120" x14ac:dyDescent="0.25">
      <c r="A152" s="32" t="s">
        <v>59</v>
      </c>
      <c r="B152" s="38"/>
      <c r="E152" s="34" t="s">
        <v>462</v>
      </c>
      <c r="J152" s="39"/>
    </row>
    <row r="153" spans="1:16" x14ac:dyDescent="0.25">
      <c r="A153" s="32" t="s">
        <v>50</v>
      </c>
      <c r="B153" s="32">
        <v>36</v>
      </c>
      <c r="C153" s="33" t="s">
        <v>295</v>
      </c>
      <c r="D153" s="32" t="s">
        <v>52</v>
      </c>
      <c r="E153" s="34" t="s">
        <v>296</v>
      </c>
      <c r="F153" s="35" t="s">
        <v>265</v>
      </c>
      <c r="G153" s="36">
        <v>2</v>
      </c>
      <c r="H153" s="36">
        <v>0</v>
      </c>
      <c r="I153" s="36">
        <f>ROUND(G153*H153,P4)</f>
        <v>0</v>
      </c>
      <c r="J153" s="35" t="s">
        <v>55</v>
      </c>
      <c r="O153" s="37">
        <f>I153*0.21</f>
        <v>0</v>
      </c>
      <c r="P153" s="6">
        <v>3</v>
      </c>
    </row>
    <row r="154" spans="1:16" ht="30" x14ac:dyDescent="0.25">
      <c r="A154" s="32" t="s">
        <v>56</v>
      </c>
      <c r="B154" s="38"/>
      <c r="E154" s="34" t="s">
        <v>463</v>
      </c>
      <c r="J154" s="39"/>
    </row>
    <row r="155" spans="1:16" x14ac:dyDescent="0.25">
      <c r="A155" s="32" t="s">
        <v>57</v>
      </c>
      <c r="B155" s="38"/>
      <c r="E155" s="40" t="s">
        <v>302</v>
      </c>
      <c r="J155" s="39"/>
    </row>
    <row r="156" spans="1:16" ht="75" x14ac:dyDescent="0.25">
      <c r="A156" s="32" t="s">
        <v>59</v>
      </c>
      <c r="B156" s="38"/>
      <c r="E156" s="34" t="s">
        <v>299</v>
      </c>
      <c r="J156" s="39"/>
    </row>
    <row r="157" spans="1:16" ht="30" x14ac:dyDescent="0.25">
      <c r="A157" s="32" t="s">
        <v>50</v>
      </c>
      <c r="B157" s="32">
        <v>37</v>
      </c>
      <c r="C157" s="33" t="s">
        <v>300</v>
      </c>
      <c r="D157" s="32" t="s">
        <v>52</v>
      </c>
      <c r="E157" s="34" t="s">
        <v>301</v>
      </c>
      <c r="F157" s="35" t="s">
        <v>265</v>
      </c>
      <c r="G157" s="36">
        <v>2</v>
      </c>
      <c r="H157" s="36">
        <v>0</v>
      </c>
      <c r="I157" s="36">
        <f>ROUND(G157*H157,P4)</f>
        <v>0</v>
      </c>
      <c r="J157" s="35" t="s">
        <v>55</v>
      </c>
      <c r="O157" s="37">
        <f>I157*0.21</f>
        <v>0</v>
      </c>
      <c r="P157" s="6">
        <v>3</v>
      </c>
    </row>
    <row r="158" spans="1:16" x14ac:dyDescent="0.25">
      <c r="A158" s="32" t="s">
        <v>56</v>
      </c>
      <c r="B158" s="38"/>
      <c r="E158" s="41" t="s">
        <v>52</v>
      </c>
      <c r="J158" s="39"/>
    </row>
    <row r="159" spans="1:16" x14ac:dyDescent="0.25">
      <c r="A159" s="32" t="s">
        <v>57</v>
      </c>
      <c r="B159" s="38"/>
      <c r="E159" s="40" t="s">
        <v>302</v>
      </c>
      <c r="J159" s="39"/>
    </row>
    <row r="160" spans="1:16" ht="90" x14ac:dyDescent="0.25">
      <c r="A160" s="32" t="s">
        <v>59</v>
      </c>
      <c r="B160" s="38"/>
      <c r="E160" s="34" t="s">
        <v>294</v>
      </c>
      <c r="J160" s="39"/>
    </row>
    <row r="161" spans="1:16" ht="30" x14ac:dyDescent="0.25">
      <c r="A161" s="32" t="s">
        <v>50</v>
      </c>
      <c r="B161" s="32">
        <v>38</v>
      </c>
      <c r="C161" s="33" t="s">
        <v>317</v>
      </c>
      <c r="D161" s="32" t="s">
        <v>52</v>
      </c>
      <c r="E161" s="34" t="s">
        <v>318</v>
      </c>
      <c r="F161" s="35" t="s">
        <v>265</v>
      </c>
      <c r="G161" s="36">
        <v>4</v>
      </c>
      <c r="H161" s="36">
        <v>0</v>
      </c>
      <c r="I161" s="36">
        <f>ROUND(G161*H161,P4)</f>
        <v>0</v>
      </c>
      <c r="J161" s="35" t="s">
        <v>55</v>
      </c>
      <c r="O161" s="37">
        <f>I161*0.21</f>
        <v>0</v>
      </c>
      <c r="P161" s="6">
        <v>3</v>
      </c>
    </row>
    <row r="162" spans="1:16" ht="60" x14ac:dyDescent="0.25">
      <c r="A162" s="32" t="s">
        <v>56</v>
      </c>
      <c r="B162" s="38"/>
      <c r="E162" s="34" t="s">
        <v>464</v>
      </c>
      <c r="J162" s="39"/>
    </row>
    <row r="163" spans="1:16" ht="45" x14ac:dyDescent="0.25">
      <c r="A163" s="32" t="s">
        <v>57</v>
      </c>
      <c r="B163" s="38"/>
      <c r="E163" s="40" t="s">
        <v>465</v>
      </c>
      <c r="J163" s="39"/>
    </row>
    <row r="164" spans="1:16" ht="75" x14ac:dyDescent="0.25">
      <c r="A164" s="32" t="s">
        <v>59</v>
      </c>
      <c r="B164" s="38"/>
      <c r="E164" s="34" t="s">
        <v>321</v>
      </c>
      <c r="J164" s="39"/>
    </row>
    <row r="165" spans="1:16" x14ac:dyDescent="0.25">
      <c r="A165" s="32" t="s">
        <v>50</v>
      </c>
      <c r="B165" s="32">
        <v>39</v>
      </c>
      <c r="C165" s="33" t="s">
        <v>341</v>
      </c>
      <c r="D165" s="32" t="s">
        <v>52</v>
      </c>
      <c r="E165" s="34" t="s">
        <v>342</v>
      </c>
      <c r="F165" s="35" t="s">
        <v>265</v>
      </c>
      <c r="G165" s="36">
        <v>2</v>
      </c>
      <c r="H165" s="36">
        <v>0</v>
      </c>
      <c r="I165" s="36">
        <f>ROUND(G165*H165,P4)</f>
        <v>0</v>
      </c>
      <c r="J165" s="35" t="s">
        <v>55</v>
      </c>
      <c r="O165" s="37">
        <f>I165*0.21</f>
        <v>0</v>
      </c>
      <c r="P165" s="6">
        <v>3</v>
      </c>
    </row>
    <row r="166" spans="1:16" ht="60" x14ac:dyDescent="0.25">
      <c r="A166" s="32" t="s">
        <v>56</v>
      </c>
      <c r="B166" s="38"/>
      <c r="E166" s="34" t="s">
        <v>464</v>
      </c>
      <c r="J166" s="39"/>
    </row>
    <row r="167" spans="1:16" x14ac:dyDescent="0.25">
      <c r="A167" s="32" t="s">
        <v>57</v>
      </c>
      <c r="B167" s="38"/>
      <c r="E167" s="40" t="s">
        <v>302</v>
      </c>
      <c r="J167" s="39"/>
    </row>
    <row r="168" spans="1:16" ht="75" x14ac:dyDescent="0.25">
      <c r="A168" s="32" t="s">
        <v>59</v>
      </c>
      <c r="B168" s="38"/>
      <c r="E168" s="34" t="s">
        <v>321</v>
      </c>
      <c r="J168" s="39"/>
    </row>
    <row r="169" spans="1:16" ht="30" x14ac:dyDescent="0.25">
      <c r="A169" s="32" t="s">
        <v>50</v>
      </c>
      <c r="B169" s="32">
        <v>40</v>
      </c>
      <c r="C169" s="33" t="s">
        <v>346</v>
      </c>
      <c r="D169" s="32" t="s">
        <v>52</v>
      </c>
      <c r="E169" s="34" t="s">
        <v>347</v>
      </c>
      <c r="F169" s="35" t="s">
        <v>81</v>
      </c>
      <c r="G169" s="36">
        <v>11.25</v>
      </c>
      <c r="H169" s="36">
        <v>0</v>
      </c>
      <c r="I169" s="36">
        <f>ROUND(G169*H169,P4)</f>
        <v>0</v>
      </c>
      <c r="J169" s="35" t="s">
        <v>55</v>
      </c>
      <c r="O169" s="37">
        <f>I169*0.21</f>
        <v>0</v>
      </c>
      <c r="P169" s="6">
        <v>3</v>
      </c>
    </row>
    <row r="170" spans="1:16" ht="30" x14ac:dyDescent="0.25">
      <c r="A170" s="32" t="s">
        <v>56</v>
      </c>
      <c r="B170" s="38"/>
      <c r="E170" s="34" t="s">
        <v>466</v>
      </c>
      <c r="J170" s="39"/>
    </row>
    <row r="171" spans="1:16" x14ac:dyDescent="0.25">
      <c r="A171" s="32" t="s">
        <v>57</v>
      </c>
      <c r="B171" s="38"/>
      <c r="E171" s="40" t="s">
        <v>467</v>
      </c>
      <c r="J171" s="39"/>
    </row>
    <row r="172" spans="1:16" ht="105" x14ac:dyDescent="0.25">
      <c r="A172" s="32" t="s">
        <v>59</v>
      </c>
      <c r="B172" s="38"/>
      <c r="E172" s="34" t="s">
        <v>350</v>
      </c>
      <c r="J172" s="39"/>
    </row>
    <row r="173" spans="1:16" ht="30" x14ac:dyDescent="0.25">
      <c r="A173" s="32" t="s">
        <v>50</v>
      </c>
      <c r="B173" s="32">
        <v>41</v>
      </c>
      <c r="C173" s="33" t="s">
        <v>351</v>
      </c>
      <c r="D173" s="32" t="s">
        <v>52</v>
      </c>
      <c r="E173" s="34" t="s">
        <v>352</v>
      </c>
      <c r="F173" s="35" t="s">
        <v>81</v>
      </c>
      <c r="G173" s="36">
        <v>11.25</v>
      </c>
      <c r="H173" s="36">
        <v>0</v>
      </c>
      <c r="I173" s="36">
        <f>ROUND(G173*H173,P4)</f>
        <v>0</v>
      </c>
      <c r="J173" s="35" t="s">
        <v>55</v>
      </c>
      <c r="O173" s="37">
        <f>I173*0.21</f>
        <v>0</v>
      </c>
      <c r="P173" s="6">
        <v>3</v>
      </c>
    </row>
    <row r="174" spans="1:16" ht="30" x14ac:dyDescent="0.25">
      <c r="A174" s="32" t="s">
        <v>56</v>
      </c>
      <c r="B174" s="38"/>
      <c r="E174" s="34" t="s">
        <v>468</v>
      </c>
      <c r="J174" s="39"/>
    </row>
    <row r="175" spans="1:16" x14ac:dyDescent="0.25">
      <c r="A175" s="32" t="s">
        <v>57</v>
      </c>
      <c r="B175" s="38"/>
      <c r="E175" s="40" t="s">
        <v>469</v>
      </c>
      <c r="J175" s="39"/>
    </row>
    <row r="176" spans="1:16" ht="105" x14ac:dyDescent="0.25">
      <c r="A176" s="32" t="s">
        <v>59</v>
      </c>
      <c r="B176" s="38"/>
      <c r="E176" s="34" t="s">
        <v>350</v>
      </c>
      <c r="J176" s="39"/>
    </row>
    <row r="177" spans="1:16" x14ac:dyDescent="0.25">
      <c r="A177" s="32" t="s">
        <v>50</v>
      </c>
      <c r="B177" s="32">
        <v>42</v>
      </c>
      <c r="C177" s="33" t="s">
        <v>470</v>
      </c>
      <c r="D177" s="32" t="s">
        <v>52</v>
      </c>
      <c r="E177" s="34" t="s">
        <v>471</v>
      </c>
      <c r="F177" s="35" t="s">
        <v>97</v>
      </c>
      <c r="G177" s="36">
        <v>5</v>
      </c>
      <c r="H177" s="36">
        <v>0</v>
      </c>
      <c r="I177" s="36">
        <f>ROUND(G177*H177,P4)</f>
        <v>0</v>
      </c>
      <c r="J177" s="35" t="s">
        <v>55</v>
      </c>
      <c r="O177" s="37">
        <f>I177*0.21</f>
        <v>0</v>
      </c>
      <c r="P177" s="6">
        <v>3</v>
      </c>
    </row>
    <row r="178" spans="1:16" ht="30" x14ac:dyDescent="0.25">
      <c r="A178" s="32" t="s">
        <v>56</v>
      </c>
      <c r="B178" s="38"/>
      <c r="E178" s="34" t="s">
        <v>472</v>
      </c>
      <c r="J178" s="39"/>
    </row>
    <row r="179" spans="1:16" x14ac:dyDescent="0.25">
      <c r="A179" s="32" t="s">
        <v>57</v>
      </c>
      <c r="B179" s="38"/>
      <c r="E179" s="40" t="s">
        <v>473</v>
      </c>
      <c r="J179" s="39"/>
    </row>
    <row r="180" spans="1:16" ht="90" x14ac:dyDescent="0.25">
      <c r="A180" s="32" t="s">
        <v>59</v>
      </c>
      <c r="B180" s="38"/>
      <c r="E180" s="34" t="s">
        <v>366</v>
      </c>
      <c r="J180" s="39"/>
    </row>
    <row r="181" spans="1:16" ht="30" x14ac:dyDescent="0.25">
      <c r="A181" s="32" t="s">
        <v>50</v>
      </c>
      <c r="B181" s="32">
        <v>43</v>
      </c>
      <c r="C181" s="33" t="s">
        <v>362</v>
      </c>
      <c r="D181" s="32" t="s">
        <v>52</v>
      </c>
      <c r="E181" s="34" t="s">
        <v>363</v>
      </c>
      <c r="F181" s="35" t="s">
        <v>97</v>
      </c>
      <c r="G181" s="36">
        <v>8</v>
      </c>
      <c r="H181" s="36">
        <v>0</v>
      </c>
      <c r="I181" s="36">
        <f>ROUND(G181*H181,P4)</f>
        <v>0</v>
      </c>
      <c r="J181" s="35" t="s">
        <v>55</v>
      </c>
      <c r="O181" s="37">
        <f>I181*0.21</f>
        <v>0</v>
      </c>
      <c r="P181" s="6">
        <v>3</v>
      </c>
    </row>
    <row r="182" spans="1:16" ht="45" x14ac:dyDescent="0.25">
      <c r="A182" s="32" t="s">
        <v>56</v>
      </c>
      <c r="B182" s="38"/>
      <c r="E182" s="34" t="s">
        <v>474</v>
      </c>
      <c r="J182" s="39"/>
    </row>
    <row r="183" spans="1:16" x14ac:dyDescent="0.25">
      <c r="A183" s="32" t="s">
        <v>57</v>
      </c>
      <c r="B183" s="38"/>
      <c r="E183" s="40" t="s">
        <v>475</v>
      </c>
      <c r="J183" s="39"/>
    </row>
    <row r="184" spans="1:16" ht="90" x14ac:dyDescent="0.25">
      <c r="A184" s="32" t="s">
        <v>59</v>
      </c>
      <c r="B184" s="38"/>
      <c r="E184" s="34" t="s">
        <v>366</v>
      </c>
      <c r="J184" s="39"/>
    </row>
    <row r="185" spans="1:16" x14ac:dyDescent="0.25">
      <c r="A185" s="32" t="s">
        <v>50</v>
      </c>
      <c r="B185" s="32">
        <v>44</v>
      </c>
      <c r="C185" s="33" t="s">
        <v>376</v>
      </c>
      <c r="D185" s="32" t="s">
        <v>52</v>
      </c>
      <c r="E185" s="34" t="s">
        <v>377</v>
      </c>
      <c r="F185" s="35" t="s">
        <v>97</v>
      </c>
      <c r="G185" s="36">
        <v>137</v>
      </c>
      <c r="H185" s="36">
        <v>0</v>
      </c>
      <c r="I185" s="36">
        <f>ROUND(G185*H185,P4)</f>
        <v>0</v>
      </c>
      <c r="J185" s="35" t="s">
        <v>55</v>
      </c>
      <c r="O185" s="37">
        <f>I185*0.21</f>
        <v>0</v>
      </c>
      <c r="P185" s="6">
        <v>3</v>
      </c>
    </row>
    <row r="186" spans="1:16" ht="60" x14ac:dyDescent="0.25">
      <c r="A186" s="32" t="s">
        <v>56</v>
      </c>
      <c r="B186" s="38"/>
      <c r="E186" s="34" t="s">
        <v>378</v>
      </c>
      <c r="J186" s="39"/>
    </row>
    <row r="187" spans="1:16" x14ac:dyDescent="0.25">
      <c r="A187" s="32" t="s">
        <v>57</v>
      </c>
      <c r="B187" s="38"/>
      <c r="E187" s="40" t="s">
        <v>456</v>
      </c>
      <c r="J187" s="39"/>
    </row>
    <row r="188" spans="1:16" ht="75" x14ac:dyDescent="0.25">
      <c r="A188" s="32" t="s">
        <v>59</v>
      </c>
      <c r="B188" s="38"/>
      <c r="E188" s="34" t="s">
        <v>379</v>
      </c>
      <c r="J188" s="39"/>
    </row>
    <row r="189" spans="1:16" x14ac:dyDescent="0.25">
      <c r="A189" s="32" t="s">
        <v>50</v>
      </c>
      <c r="B189" s="32">
        <v>45</v>
      </c>
      <c r="C189" s="33" t="s">
        <v>385</v>
      </c>
      <c r="D189" s="32" t="s">
        <v>52</v>
      </c>
      <c r="E189" s="34" t="s">
        <v>386</v>
      </c>
      <c r="F189" s="35" t="s">
        <v>87</v>
      </c>
      <c r="G189" s="36">
        <v>0.5</v>
      </c>
      <c r="H189" s="36">
        <v>0</v>
      </c>
      <c r="I189" s="36">
        <f>ROUND(G189*H189,P4)</f>
        <v>0</v>
      </c>
      <c r="J189" s="35" t="s">
        <v>55</v>
      </c>
      <c r="O189" s="37">
        <f>I189*0.21</f>
        <v>0</v>
      </c>
      <c r="P189" s="6">
        <v>3</v>
      </c>
    </row>
    <row r="190" spans="1:16" x14ac:dyDescent="0.25">
      <c r="A190" s="32" t="s">
        <v>56</v>
      </c>
      <c r="B190" s="38"/>
      <c r="E190" s="34" t="s">
        <v>387</v>
      </c>
      <c r="J190" s="39"/>
    </row>
    <row r="191" spans="1:16" x14ac:dyDescent="0.25">
      <c r="A191" s="32" t="s">
        <v>57</v>
      </c>
      <c r="B191" s="38"/>
      <c r="E191" s="40" t="s">
        <v>476</v>
      </c>
      <c r="J191" s="39"/>
    </row>
    <row r="192" spans="1:16" ht="150" x14ac:dyDescent="0.25">
      <c r="A192" s="32" t="s">
        <v>59</v>
      </c>
      <c r="B192" s="42"/>
      <c r="C192" s="43"/>
      <c r="D192" s="43"/>
      <c r="E192" s="34" t="s">
        <v>389</v>
      </c>
      <c r="F192" s="43"/>
      <c r="G192" s="43"/>
      <c r="H192" s="43"/>
      <c r="I192" s="43"/>
      <c r="J192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2"/>
  <sheetViews>
    <sheetView topLeftCell="B1" workbookViewId="0">
      <selection activeCell="B1" sqref="A1:XFD1048576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15</v>
      </c>
      <c r="I3" s="16">
        <f>SUMIFS(I8:I12,A8:A12,"SD")</f>
        <v>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15</v>
      </c>
      <c r="D4" s="13"/>
      <c r="E4" s="14" t="s">
        <v>16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SUMIFS(I9:I12,A9:A12,"P")</f>
        <v>0</v>
      </c>
      <c r="J8" s="31"/>
    </row>
    <row r="9" spans="1:16" x14ac:dyDescent="0.25">
      <c r="A9" s="32" t="s">
        <v>50</v>
      </c>
      <c r="B9" s="32">
        <v>1</v>
      </c>
      <c r="C9" s="33" t="s">
        <v>477</v>
      </c>
      <c r="D9" s="32" t="s">
        <v>52</v>
      </c>
      <c r="E9" s="34" t="s">
        <v>478</v>
      </c>
      <c r="F9" s="35" t="s">
        <v>479</v>
      </c>
      <c r="G9" s="36">
        <v>1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ht="270" x14ac:dyDescent="0.25">
      <c r="A10" s="32" t="s">
        <v>56</v>
      </c>
      <c r="B10" s="38"/>
      <c r="E10" s="34" t="s">
        <v>480</v>
      </c>
      <c r="J10" s="39"/>
    </row>
    <row r="11" spans="1:16" x14ac:dyDescent="0.25">
      <c r="A11" s="32" t="s">
        <v>57</v>
      </c>
      <c r="B11" s="38"/>
      <c r="E11" s="40" t="s">
        <v>481</v>
      </c>
      <c r="J11" s="39"/>
    </row>
    <row r="12" spans="1:16" ht="210" x14ac:dyDescent="0.25">
      <c r="A12" s="32" t="s">
        <v>59</v>
      </c>
      <c r="B12" s="42"/>
      <c r="C12" s="43"/>
      <c r="D12" s="43"/>
      <c r="E12" s="34" t="s">
        <v>482</v>
      </c>
      <c r="F12" s="43"/>
      <c r="G12" s="43"/>
      <c r="H12" s="43"/>
      <c r="I12" s="43"/>
      <c r="J12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07"/>
  <sheetViews>
    <sheetView topLeftCell="B1" workbookViewId="0">
      <selection activeCell="B1" sqref="A1:XFD1048576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17</v>
      </c>
      <c r="I3" s="16">
        <f>SUMIFS(I8:I107,A8:A107,"SD")</f>
        <v>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17</v>
      </c>
      <c r="D4" s="13"/>
      <c r="E4" s="14" t="s">
        <v>18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SUMIFS(I9:I44,A9:A44,"P")</f>
        <v>0</v>
      </c>
      <c r="J8" s="31"/>
    </row>
    <row r="9" spans="1:16" ht="30" x14ac:dyDescent="0.25">
      <c r="A9" s="32" t="s">
        <v>50</v>
      </c>
      <c r="B9" s="32">
        <v>1</v>
      </c>
      <c r="C9" s="33" t="s">
        <v>51</v>
      </c>
      <c r="D9" s="32" t="s">
        <v>61</v>
      </c>
      <c r="E9" s="34" t="s">
        <v>62</v>
      </c>
      <c r="F9" s="35" t="s">
        <v>54</v>
      </c>
      <c r="G9" s="36">
        <v>37.450000000000003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ht="30" x14ac:dyDescent="0.25">
      <c r="A10" s="32" t="s">
        <v>56</v>
      </c>
      <c r="B10" s="38"/>
      <c r="E10" s="34" t="s">
        <v>63</v>
      </c>
      <c r="J10" s="39"/>
    </row>
    <row r="11" spans="1:16" ht="45" x14ac:dyDescent="0.25">
      <c r="A11" s="32" t="s">
        <v>57</v>
      </c>
      <c r="B11" s="38"/>
      <c r="E11" s="40" t="s">
        <v>483</v>
      </c>
      <c r="J11" s="39"/>
    </row>
    <row r="12" spans="1:16" ht="75" x14ac:dyDescent="0.25">
      <c r="A12" s="32" t="s">
        <v>59</v>
      </c>
      <c r="B12" s="38"/>
      <c r="E12" s="34" t="s">
        <v>60</v>
      </c>
      <c r="J12" s="39"/>
    </row>
    <row r="13" spans="1:16" ht="30" x14ac:dyDescent="0.25">
      <c r="A13" s="32" t="s">
        <v>50</v>
      </c>
      <c r="B13" s="32">
        <v>2</v>
      </c>
      <c r="C13" s="33" t="s">
        <v>51</v>
      </c>
      <c r="D13" s="32" t="s">
        <v>65</v>
      </c>
      <c r="E13" s="34" t="s">
        <v>62</v>
      </c>
      <c r="F13" s="35" t="s">
        <v>54</v>
      </c>
      <c r="G13" s="36">
        <v>1039.8</v>
      </c>
      <c r="H13" s="36">
        <v>0</v>
      </c>
      <c r="I13" s="36">
        <f>ROUND(G13*H13,P4)</f>
        <v>0</v>
      </c>
      <c r="J13" s="35" t="s">
        <v>55</v>
      </c>
      <c r="O13" s="37">
        <f>I13*0.21</f>
        <v>0</v>
      </c>
      <c r="P13" s="6">
        <v>3</v>
      </c>
    </row>
    <row r="14" spans="1:16" ht="60" x14ac:dyDescent="0.25">
      <c r="A14" s="32" t="s">
        <v>56</v>
      </c>
      <c r="B14" s="38"/>
      <c r="E14" s="34" t="s">
        <v>484</v>
      </c>
      <c r="J14" s="39"/>
    </row>
    <row r="15" spans="1:16" ht="105" x14ac:dyDescent="0.25">
      <c r="A15" s="32" t="s">
        <v>57</v>
      </c>
      <c r="B15" s="38"/>
      <c r="E15" s="40" t="s">
        <v>485</v>
      </c>
      <c r="J15" s="39"/>
    </row>
    <row r="16" spans="1:16" ht="75" x14ac:dyDescent="0.25">
      <c r="A16" s="32" t="s">
        <v>59</v>
      </c>
      <c r="B16" s="38"/>
      <c r="E16" s="34" t="s">
        <v>60</v>
      </c>
      <c r="J16" s="39"/>
    </row>
    <row r="17" spans="1:16" x14ac:dyDescent="0.25">
      <c r="A17" s="32" t="s">
        <v>50</v>
      </c>
      <c r="B17" s="32">
        <v>3</v>
      </c>
      <c r="C17" s="33" t="s">
        <v>68</v>
      </c>
      <c r="D17" s="32" t="s">
        <v>52</v>
      </c>
      <c r="E17" s="34" t="s">
        <v>69</v>
      </c>
      <c r="F17" s="35" t="s">
        <v>54</v>
      </c>
      <c r="G17" s="36">
        <v>5.58</v>
      </c>
      <c r="H17" s="36">
        <v>0</v>
      </c>
      <c r="I17" s="36">
        <f>ROUND(G17*H17,P4)</f>
        <v>0</v>
      </c>
      <c r="J17" s="35" t="s">
        <v>55</v>
      </c>
      <c r="O17" s="37">
        <f>I17*0.21</f>
        <v>0</v>
      </c>
      <c r="P17" s="6">
        <v>3</v>
      </c>
    </row>
    <row r="18" spans="1:16" x14ac:dyDescent="0.25">
      <c r="A18" s="32" t="s">
        <v>56</v>
      </c>
      <c r="B18" s="38"/>
      <c r="E18" s="34" t="s">
        <v>486</v>
      </c>
      <c r="J18" s="39"/>
    </row>
    <row r="19" spans="1:16" ht="60" x14ac:dyDescent="0.25">
      <c r="A19" s="32" t="s">
        <v>57</v>
      </c>
      <c r="B19" s="38"/>
      <c r="E19" s="40" t="s">
        <v>487</v>
      </c>
      <c r="J19" s="39"/>
    </row>
    <row r="20" spans="1:16" ht="75" x14ac:dyDescent="0.25">
      <c r="A20" s="32" t="s">
        <v>59</v>
      </c>
      <c r="B20" s="38"/>
      <c r="E20" s="34" t="s">
        <v>60</v>
      </c>
      <c r="J20" s="39"/>
    </row>
    <row r="21" spans="1:16" x14ac:dyDescent="0.25">
      <c r="A21" s="32" t="s">
        <v>50</v>
      </c>
      <c r="B21" s="32">
        <v>4</v>
      </c>
      <c r="C21" s="33" t="s">
        <v>488</v>
      </c>
      <c r="D21" s="32" t="s">
        <v>61</v>
      </c>
      <c r="E21" s="34" t="s">
        <v>489</v>
      </c>
      <c r="F21" s="35" t="s">
        <v>479</v>
      </c>
      <c r="G21" s="36">
        <v>1</v>
      </c>
      <c r="H21" s="36">
        <v>0</v>
      </c>
      <c r="I21" s="36">
        <f>ROUND(G21*H21,P4)</f>
        <v>0</v>
      </c>
      <c r="J21" s="35" t="s">
        <v>55</v>
      </c>
      <c r="O21" s="37">
        <f>I21*0.21</f>
        <v>0</v>
      </c>
      <c r="P21" s="6">
        <v>3</v>
      </c>
    </row>
    <row r="22" spans="1:16" x14ac:dyDescent="0.25">
      <c r="A22" s="32" t="s">
        <v>56</v>
      </c>
      <c r="B22" s="38"/>
      <c r="E22" s="41" t="s">
        <v>52</v>
      </c>
      <c r="J22" s="39"/>
    </row>
    <row r="23" spans="1:16" x14ac:dyDescent="0.25">
      <c r="A23" s="32" t="s">
        <v>57</v>
      </c>
      <c r="B23" s="38"/>
      <c r="E23" s="40" t="s">
        <v>481</v>
      </c>
      <c r="J23" s="39"/>
    </row>
    <row r="24" spans="1:16" ht="60" x14ac:dyDescent="0.25">
      <c r="A24" s="32" t="s">
        <v>59</v>
      </c>
      <c r="B24" s="38"/>
      <c r="E24" s="34" t="s">
        <v>490</v>
      </c>
      <c r="J24" s="39"/>
    </row>
    <row r="25" spans="1:16" x14ac:dyDescent="0.25">
      <c r="A25" s="32" t="s">
        <v>50</v>
      </c>
      <c r="B25" s="32">
        <v>5</v>
      </c>
      <c r="C25" s="33" t="s">
        <v>488</v>
      </c>
      <c r="D25" s="32" t="s">
        <v>65</v>
      </c>
      <c r="E25" s="34" t="s">
        <v>491</v>
      </c>
      <c r="F25" s="35" t="s">
        <v>492</v>
      </c>
      <c r="G25" s="36">
        <v>3</v>
      </c>
      <c r="H25" s="36">
        <v>0</v>
      </c>
      <c r="I25" s="36">
        <f>ROUND(G25*H25,P4)</f>
        <v>0</v>
      </c>
      <c r="J25" s="35" t="s">
        <v>55</v>
      </c>
      <c r="O25" s="37">
        <f>I25*0.21</f>
        <v>0</v>
      </c>
      <c r="P25" s="6">
        <v>3</v>
      </c>
    </row>
    <row r="26" spans="1:16" x14ac:dyDescent="0.25">
      <c r="A26" s="32" t="s">
        <v>56</v>
      </c>
      <c r="B26" s="38"/>
      <c r="E26" s="41" t="s">
        <v>52</v>
      </c>
      <c r="J26" s="39"/>
    </row>
    <row r="27" spans="1:16" x14ac:dyDescent="0.25">
      <c r="A27" s="32" t="s">
        <v>57</v>
      </c>
      <c r="B27" s="38"/>
      <c r="E27" s="40" t="s">
        <v>493</v>
      </c>
      <c r="J27" s="39"/>
    </row>
    <row r="28" spans="1:16" ht="60" x14ac:dyDescent="0.25">
      <c r="A28" s="32" t="s">
        <v>59</v>
      </c>
      <c r="B28" s="38"/>
      <c r="E28" s="34" t="s">
        <v>490</v>
      </c>
      <c r="J28" s="39"/>
    </row>
    <row r="29" spans="1:16" x14ac:dyDescent="0.25">
      <c r="A29" s="32" t="s">
        <v>50</v>
      </c>
      <c r="B29" s="32">
        <v>6</v>
      </c>
      <c r="C29" s="33" t="s">
        <v>488</v>
      </c>
      <c r="D29" s="32" t="s">
        <v>494</v>
      </c>
      <c r="E29" s="34" t="s">
        <v>495</v>
      </c>
      <c r="F29" s="35" t="s">
        <v>479</v>
      </c>
      <c r="G29" s="36">
        <v>1</v>
      </c>
      <c r="H29" s="36">
        <v>0</v>
      </c>
      <c r="I29" s="36">
        <f>ROUND(G29*H29,P4)</f>
        <v>0</v>
      </c>
      <c r="J29" s="35" t="s">
        <v>55</v>
      </c>
      <c r="O29" s="37">
        <f>I29*0.21</f>
        <v>0</v>
      </c>
      <c r="P29" s="6">
        <v>3</v>
      </c>
    </row>
    <row r="30" spans="1:16" x14ac:dyDescent="0.25">
      <c r="A30" s="32" t="s">
        <v>56</v>
      </c>
      <c r="B30" s="38"/>
      <c r="E30" s="41" t="s">
        <v>52</v>
      </c>
      <c r="J30" s="39"/>
    </row>
    <row r="31" spans="1:16" x14ac:dyDescent="0.25">
      <c r="A31" s="32" t="s">
        <v>57</v>
      </c>
      <c r="B31" s="38"/>
      <c r="E31" s="40" t="s">
        <v>481</v>
      </c>
      <c r="J31" s="39"/>
    </row>
    <row r="32" spans="1:16" ht="60" x14ac:dyDescent="0.25">
      <c r="A32" s="32" t="s">
        <v>59</v>
      </c>
      <c r="B32" s="38"/>
      <c r="E32" s="34" t="s">
        <v>490</v>
      </c>
      <c r="J32" s="39"/>
    </row>
    <row r="33" spans="1:16" x14ac:dyDescent="0.25">
      <c r="A33" s="32" t="s">
        <v>50</v>
      </c>
      <c r="B33" s="32">
        <v>7</v>
      </c>
      <c r="C33" s="33" t="s">
        <v>496</v>
      </c>
      <c r="D33" s="32" t="s">
        <v>52</v>
      </c>
      <c r="E33" s="34" t="s">
        <v>497</v>
      </c>
      <c r="F33" s="35" t="s">
        <v>479</v>
      </c>
      <c r="G33" s="36">
        <v>1</v>
      </c>
      <c r="H33" s="36">
        <v>0</v>
      </c>
      <c r="I33" s="36">
        <f>ROUND(G33*H33,P4)</f>
        <v>0</v>
      </c>
      <c r="J33" s="35" t="s">
        <v>55</v>
      </c>
      <c r="O33" s="37">
        <f>I33*0.21</f>
        <v>0</v>
      </c>
      <c r="P33" s="6">
        <v>3</v>
      </c>
    </row>
    <row r="34" spans="1:16" x14ac:dyDescent="0.25">
      <c r="A34" s="32" t="s">
        <v>56</v>
      </c>
      <c r="B34" s="38"/>
      <c r="E34" s="34" t="s">
        <v>498</v>
      </c>
      <c r="J34" s="39"/>
    </row>
    <row r="35" spans="1:16" x14ac:dyDescent="0.25">
      <c r="A35" s="32" t="s">
        <v>57</v>
      </c>
      <c r="B35" s="38"/>
      <c r="E35" s="40" t="s">
        <v>481</v>
      </c>
      <c r="J35" s="39"/>
    </row>
    <row r="36" spans="1:16" ht="60" x14ac:dyDescent="0.25">
      <c r="A36" s="32" t="s">
        <v>59</v>
      </c>
      <c r="B36" s="38"/>
      <c r="E36" s="34" t="s">
        <v>499</v>
      </c>
      <c r="J36" s="39"/>
    </row>
    <row r="37" spans="1:16" ht="30" x14ac:dyDescent="0.25">
      <c r="A37" s="32" t="s">
        <v>50</v>
      </c>
      <c r="B37" s="32">
        <v>8</v>
      </c>
      <c r="C37" s="33" t="s">
        <v>500</v>
      </c>
      <c r="D37" s="32" t="s">
        <v>52</v>
      </c>
      <c r="E37" s="34" t="s">
        <v>501</v>
      </c>
      <c r="F37" s="35" t="s">
        <v>479</v>
      </c>
      <c r="G37" s="36">
        <v>1</v>
      </c>
      <c r="H37" s="36">
        <v>0</v>
      </c>
      <c r="I37" s="36">
        <f>ROUND(G37*H37,P4)</f>
        <v>0</v>
      </c>
      <c r="J37" s="35" t="s">
        <v>55</v>
      </c>
      <c r="O37" s="37">
        <f>I37*0.21</f>
        <v>0</v>
      </c>
      <c r="P37" s="6">
        <v>3</v>
      </c>
    </row>
    <row r="38" spans="1:16" x14ac:dyDescent="0.25">
      <c r="A38" s="32" t="s">
        <v>56</v>
      </c>
      <c r="B38" s="38"/>
      <c r="E38" s="34" t="s">
        <v>502</v>
      </c>
      <c r="J38" s="39"/>
    </row>
    <row r="39" spans="1:16" x14ac:dyDescent="0.25">
      <c r="A39" s="32" t="s">
        <v>57</v>
      </c>
      <c r="B39" s="38"/>
      <c r="E39" s="40" t="s">
        <v>481</v>
      </c>
      <c r="J39" s="39"/>
    </row>
    <row r="40" spans="1:16" ht="135" x14ac:dyDescent="0.25">
      <c r="A40" s="32" t="s">
        <v>59</v>
      </c>
      <c r="B40" s="38"/>
      <c r="E40" s="34" t="s">
        <v>503</v>
      </c>
      <c r="J40" s="39"/>
    </row>
    <row r="41" spans="1:16" x14ac:dyDescent="0.25">
      <c r="A41" s="32" t="s">
        <v>50</v>
      </c>
      <c r="B41" s="32">
        <v>9</v>
      </c>
      <c r="C41" s="33" t="s">
        <v>504</v>
      </c>
      <c r="D41" s="32" t="s">
        <v>52</v>
      </c>
      <c r="E41" s="34" t="s">
        <v>505</v>
      </c>
      <c r="F41" s="35" t="s">
        <v>265</v>
      </c>
      <c r="G41" s="36">
        <v>1</v>
      </c>
      <c r="H41" s="36">
        <v>0</v>
      </c>
      <c r="I41" s="36">
        <f>ROUND(G41*H41,P4)</f>
        <v>0</v>
      </c>
      <c r="J41" s="35" t="s">
        <v>55</v>
      </c>
      <c r="O41" s="37">
        <f>I41*0.21</f>
        <v>0</v>
      </c>
      <c r="P41" s="6">
        <v>3</v>
      </c>
    </row>
    <row r="42" spans="1:16" x14ac:dyDescent="0.25">
      <c r="A42" s="32" t="s">
        <v>56</v>
      </c>
      <c r="B42" s="38"/>
      <c r="E42" s="34" t="s">
        <v>502</v>
      </c>
      <c r="J42" s="39"/>
    </row>
    <row r="43" spans="1:16" x14ac:dyDescent="0.25">
      <c r="A43" s="32" t="s">
        <v>57</v>
      </c>
      <c r="B43" s="38"/>
      <c r="E43" s="40" t="s">
        <v>481</v>
      </c>
      <c r="J43" s="39"/>
    </row>
    <row r="44" spans="1:16" ht="120" x14ac:dyDescent="0.25">
      <c r="A44" s="32" t="s">
        <v>59</v>
      </c>
      <c r="B44" s="38"/>
      <c r="E44" s="34" t="s">
        <v>506</v>
      </c>
      <c r="J44" s="39"/>
    </row>
    <row r="45" spans="1:16" x14ac:dyDescent="0.25">
      <c r="A45" s="26" t="s">
        <v>47</v>
      </c>
      <c r="B45" s="27"/>
      <c r="C45" s="28" t="s">
        <v>77</v>
      </c>
      <c r="D45" s="29"/>
      <c r="E45" s="26" t="s">
        <v>78</v>
      </c>
      <c r="F45" s="29"/>
      <c r="G45" s="29"/>
      <c r="H45" s="29"/>
      <c r="I45" s="30">
        <f>SUMIFS(I46:I73,A46:A73,"P")</f>
        <v>0</v>
      </c>
      <c r="J45" s="31"/>
    </row>
    <row r="46" spans="1:16" ht="30" x14ac:dyDescent="0.25">
      <c r="A46" s="32" t="s">
        <v>50</v>
      </c>
      <c r="B46" s="32">
        <v>10</v>
      </c>
      <c r="C46" s="33" t="s">
        <v>91</v>
      </c>
      <c r="D46" s="32" t="s">
        <v>52</v>
      </c>
      <c r="E46" s="34" t="s">
        <v>92</v>
      </c>
      <c r="F46" s="35" t="s">
        <v>87</v>
      </c>
      <c r="G46" s="36">
        <v>8.6999999999999993</v>
      </c>
      <c r="H46" s="36">
        <v>0</v>
      </c>
      <c r="I46" s="36">
        <f>ROUND(G46*H46,P4)</f>
        <v>0</v>
      </c>
      <c r="J46" s="35" t="s">
        <v>55</v>
      </c>
      <c r="O46" s="37">
        <f>I46*0.21</f>
        <v>0</v>
      </c>
      <c r="P46" s="6">
        <v>3</v>
      </c>
    </row>
    <row r="47" spans="1:16" x14ac:dyDescent="0.25">
      <c r="A47" s="32" t="s">
        <v>56</v>
      </c>
      <c r="B47" s="38"/>
      <c r="E47" s="34" t="s">
        <v>387</v>
      </c>
      <c r="J47" s="39"/>
    </row>
    <row r="48" spans="1:16" x14ac:dyDescent="0.25">
      <c r="A48" s="32" t="s">
        <v>57</v>
      </c>
      <c r="B48" s="38"/>
      <c r="E48" s="40" t="s">
        <v>507</v>
      </c>
      <c r="J48" s="39"/>
    </row>
    <row r="49" spans="1:16" ht="120" x14ac:dyDescent="0.25">
      <c r="A49" s="32" t="s">
        <v>59</v>
      </c>
      <c r="B49" s="38"/>
      <c r="E49" s="34" t="s">
        <v>90</v>
      </c>
      <c r="J49" s="39"/>
    </row>
    <row r="50" spans="1:16" x14ac:dyDescent="0.25">
      <c r="A50" s="32" t="s">
        <v>50</v>
      </c>
      <c r="B50" s="32">
        <v>11</v>
      </c>
      <c r="C50" s="33" t="s">
        <v>100</v>
      </c>
      <c r="D50" s="32" t="s">
        <v>52</v>
      </c>
      <c r="E50" s="34" t="s">
        <v>101</v>
      </c>
      <c r="F50" s="35" t="s">
        <v>87</v>
      </c>
      <c r="G50" s="36">
        <v>4.26</v>
      </c>
      <c r="H50" s="36">
        <v>0</v>
      </c>
      <c r="I50" s="36">
        <f>ROUND(G50*H50,P4)</f>
        <v>0</v>
      </c>
      <c r="J50" s="35" t="s">
        <v>55</v>
      </c>
      <c r="O50" s="37">
        <f>I50*0.21</f>
        <v>0</v>
      </c>
      <c r="P50" s="6">
        <v>3</v>
      </c>
    </row>
    <row r="51" spans="1:16" ht="120" x14ac:dyDescent="0.25">
      <c r="A51" s="32" t="s">
        <v>56</v>
      </c>
      <c r="B51" s="38"/>
      <c r="E51" s="34" t="s">
        <v>102</v>
      </c>
      <c r="J51" s="39"/>
    </row>
    <row r="52" spans="1:16" ht="45" x14ac:dyDescent="0.25">
      <c r="A52" s="32" t="s">
        <v>57</v>
      </c>
      <c r="B52" s="38"/>
      <c r="E52" s="40" t="s">
        <v>508</v>
      </c>
      <c r="J52" s="39"/>
    </row>
    <row r="53" spans="1:16" ht="120" x14ac:dyDescent="0.25">
      <c r="A53" s="32" t="s">
        <v>59</v>
      </c>
      <c r="B53" s="38"/>
      <c r="E53" s="34" t="s">
        <v>90</v>
      </c>
      <c r="J53" s="39"/>
    </row>
    <row r="54" spans="1:16" x14ac:dyDescent="0.25">
      <c r="A54" s="32" t="s">
        <v>50</v>
      </c>
      <c r="B54" s="32">
        <v>12</v>
      </c>
      <c r="C54" s="33" t="s">
        <v>509</v>
      </c>
      <c r="D54" s="32" t="s">
        <v>52</v>
      </c>
      <c r="E54" s="34" t="s">
        <v>510</v>
      </c>
      <c r="F54" s="35" t="s">
        <v>97</v>
      </c>
      <c r="G54" s="36">
        <v>18</v>
      </c>
      <c r="H54" s="36">
        <v>0</v>
      </c>
      <c r="I54" s="36">
        <f>ROUND(G54*H54,P4)</f>
        <v>0</v>
      </c>
      <c r="J54" s="35" t="s">
        <v>55</v>
      </c>
      <c r="O54" s="37">
        <f>I54*0.21</f>
        <v>0</v>
      </c>
      <c r="P54" s="6">
        <v>3</v>
      </c>
    </row>
    <row r="55" spans="1:16" x14ac:dyDescent="0.25">
      <c r="A55" s="32" t="s">
        <v>56</v>
      </c>
      <c r="B55" s="38"/>
      <c r="E55" s="41" t="s">
        <v>52</v>
      </c>
      <c r="J55" s="39"/>
    </row>
    <row r="56" spans="1:16" x14ac:dyDescent="0.25">
      <c r="A56" s="32" t="s">
        <v>57</v>
      </c>
      <c r="B56" s="38"/>
      <c r="E56" s="40" t="s">
        <v>511</v>
      </c>
      <c r="J56" s="39"/>
    </row>
    <row r="57" spans="1:16" ht="120" x14ac:dyDescent="0.25">
      <c r="A57" s="32" t="s">
        <v>59</v>
      </c>
      <c r="B57" s="38"/>
      <c r="E57" s="34" t="s">
        <v>512</v>
      </c>
      <c r="J57" s="39"/>
    </row>
    <row r="58" spans="1:16" x14ac:dyDescent="0.25">
      <c r="A58" s="32" t="s">
        <v>50</v>
      </c>
      <c r="B58" s="32">
        <v>13</v>
      </c>
      <c r="C58" s="33" t="s">
        <v>109</v>
      </c>
      <c r="D58" s="32" t="s">
        <v>52</v>
      </c>
      <c r="E58" s="34" t="s">
        <v>110</v>
      </c>
      <c r="F58" s="35" t="s">
        <v>87</v>
      </c>
      <c r="G58" s="36">
        <v>5.0999999999999996</v>
      </c>
      <c r="H58" s="36">
        <v>0</v>
      </c>
      <c r="I58" s="36">
        <f>ROUND(G58*H58,P4)</f>
        <v>0</v>
      </c>
      <c r="J58" s="35" t="s">
        <v>55</v>
      </c>
      <c r="O58" s="37">
        <f>I58*0.21</f>
        <v>0</v>
      </c>
      <c r="P58" s="6">
        <v>3</v>
      </c>
    </row>
    <row r="59" spans="1:16" ht="120" x14ac:dyDescent="0.25">
      <c r="A59" s="32" t="s">
        <v>56</v>
      </c>
      <c r="B59" s="38"/>
      <c r="E59" s="34" t="s">
        <v>513</v>
      </c>
      <c r="J59" s="39"/>
    </row>
    <row r="60" spans="1:16" x14ac:dyDescent="0.25">
      <c r="A60" s="32" t="s">
        <v>57</v>
      </c>
      <c r="B60" s="38"/>
      <c r="E60" s="40" t="s">
        <v>514</v>
      </c>
      <c r="J60" s="39"/>
    </row>
    <row r="61" spans="1:16" ht="409.5" x14ac:dyDescent="0.25">
      <c r="A61" s="32" t="s">
        <v>59</v>
      </c>
      <c r="B61" s="38"/>
      <c r="E61" s="34" t="s">
        <v>113</v>
      </c>
      <c r="J61" s="39"/>
    </row>
    <row r="62" spans="1:16" x14ac:dyDescent="0.25">
      <c r="A62" s="32" t="s">
        <v>50</v>
      </c>
      <c r="B62" s="32">
        <v>14</v>
      </c>
      <c r="C62" s="33" t="s">
        <v>128</v>
      </c>
      <c r="D62" s="32" t="s">
        <v>52</v>
      </c>
      <c r="E62" s="34" t="s">
        <v>129</v>
      </c>
      <c r="F62" s="35" t="s">
        <v>87</v>
      </c>
      <c r="G62" s="36">
        <v>454.61</v>
      </c>
      <c r="H62" s="36">
        <v>0</v>
      </c>
      <c r="I62" s="36">
        <f>ROUND(G62*H62,P4)</f>
        <v>0</v>
      </c>
      <c r="J62" s="35" t="s">
        <v>55</v>
      </c>
      <c r="O62" s="37">
        <f>I62*0.21</f>
        <v>0</v>
      </c>
      <c r="P62" s="6">
        <v>3</v>
      </c>
    </row>
    <row r="63" spans="1:16" ht="60" x14ac:dyDescent="0.25">
      <c r="A63" s="32" t="s">
        <v>56</v>
      </c>
      <c r="B63" s="38"/>
      <c r="E63" s="34" t="s">
        <v>515</v>
      </c>
      <c r="J63" s="39"/>
    </row>
    <row r="64" spans="1:16" x14ac:dyDescent="0.25">
      <c r="A64" s="32" t="s">
        <v>57</v>
      </c>
      <c r="B64" s="38"/>
      <c r="E64" s="40" t="s">
        <v>516</v>
      </c>
      <c r="J64" s="39"/>
    </row>
    <row r="65" spans="1:16" ht="409.5" x14ac:dyDescent="0.25">
      <c r="A65" s="32" t="s">
        <v>59</v>
      </c>
      <c r="B65" s="38"/>
      <c r="E65" s="34" t="s">
        <v>132</v>
      </c>
      <c r="J65" s="39"/>
    </row>
    <row r="66" spans="1:16" x14ac:dyDescent="0.25">
      <c r="A66" s="32" t="s">
        <v>50</v>
      </c>
      <c r="B66" s="32">
        <v>15</v>
      </c>
      <c r="C66" s="33" t="s">
        <v>517</v>
      </c>
      <c r="D66" s="32" t="s">
        <v>52</v>
      </c>
      <c r="E66" s="34" t="s">
        <v>518</v>
      </c>
      <c r="F66" s="35" t="s">
        <v>87</v>
      </c>
      <c r="G66" s="36">
        <v>5.0999999999999996</v>
      </c>
      <c r="H66" s="36">
        <v>0</v>
      </c>
      <c r="I66" s="36">
        <f>ROUND(G66*H66,P4)</f>
        <v>0</v>
      </c>
      <c r="J66" s="35" t="s">
        <v>55</v>
      </c>
      <c r="O66" s="37">
        <f>I66*0.21</f>
        <v>0</v>
      </c>
      <c r="P66" s="6">
        <v>3</v>
      </c>
    </row>
    <row r="67" spans="1:16" x14ac:dyDescent="0.25">
      <c r="A67" s="32" t="s">
        <v>56</v>
      </c>
      <c r="B67" s="38"/>
      <c r="E67" s="41" t="s">
        <v>52</v>
      </c>
      <c r="J67" s="39"/>
    </row>
    <row r="68" spans="1:16" x14ac:dyDescent="0.25">
      <c r="A68" s="32" t="s">
        <v>57</v>
      </c>
      <c r="B68" s="38"/>
      <c r="E68" s="40" t="s">
        <v>514</v>
      </c>
      <c r="J68" s="39"/>
    </row>
    <row r="69" spans="1:16" ht="409.5" x14ac:dyDescent="0.25">
      <c r="A69" s="32" t="s">
        <v>59</v>
      </c>
      <c r="B69" s="38"/>
      <c r="E69" s="34" t="s">
        <v>421</v>
      </c>
      <c r="J69" s="39"/>
    </row>
    <row r="70" spans="1:16" x14ac:dyDescent="0.25">
      <c r="A70" s="32" t="s">
        <v>50</v>
      </c>
      <c r="B70" s="32">
        <v>16</v>
      </c>
      <c r="C70" s="33" t="s">
        <v>152</v>
      </c>
      <c r="D70" s="32" t="s">
        <v>52</v>
      </c>
      <c r="E70" s="34" t="s">
        <v>153</v>
      </c>
      <c r="F70" s="35" t="s">
        <v>81</v>
      </c>
      <c r="G70" s="36">
        <v>57</v>
      </c>
      <c r="H70" s="36">
        <v>0</v>
      </c>
      <c r="I70" s="36">
        <f>ROUND(G70*H70,P4)</f>
        <v>0</v>
      </c>
      <c r="J70" s="35" t="s">
        <v>55</v>
      </c>
      <c r="O70" s="37">
        <f>I70*0.21</f>
        <v>0</v>
      </c>
      <c r="P70" s="6">
        <v>3</v>
      </c>
    </row>
    <row r="71" spans="1:16" x14ac:dyDescent="0.25">
      <c r="A71" s="32" t="s">
        <v>56</v>
      </c>
      <c r="B71" s="38"/>
      <c r="E71" s="41" t="s">
        <v>52</v>
      </c>
      <c r="J71" s="39"/>
    </row>
    <row r="72" spans="1:16" x14ac:dyDescent="0.25">
      <c r="A72" s="32" t="s">
        <v>57</v>
      </c>
      <c r="B72" s="38"/>
      <c r="E72" s="40" t="s">
        <v>519</v>
      </c>
      <c r="J72" s="39"/>
    </row>
    <row r="73" spans="1:16" ht="75" x14ac:dyDescent="0.25">
      <c r="A73" s="32" t="s">
        <v>59</v>
      </c>
      <c r="B73" s="38"/>
      <c r="E73" s="34" t="s">
        <v>156</v>
      </c>
      <c r="J73" s="39"/>
    </row>
    <row r="74" spans="1:16" x14ac:dyDescent="0.25">
      <c r="A74" s="26" t="s">
        <v>47</v>
      </c>
      <c r="B74" s="27"/>
      <c r="C74" s="28" t="s">
        <v>176</v>
      </c>
      <c r="D74" s="29"/>
      <c r="E74" s="26" t="s">
        <v>177</v>
      </c>
      <c r="F74" s="29"/>
      <c r="G74" s="29"/>
      <c r="H74" s="29"/>
      <c r="I74" s="30">
        <f>SUMIFS(I75:I82,A75:A82,"P")</f>
        <v>0</v>
      </c>
      <c r="J74" s="31"/>
    </row>
    <row r="75" spans="1:16" x14ac:dyDescent="0.25">
      <c r="A75" s="32" t="s">
        <v>50</v>
      </c>
      <c r="B75" s="32">
        <v>17</v>
      </c>
      <c r="C75" s="33" t="s">
        <v>520</v>
      </c>
      <c r="D75" s="32" t="s">
        <v>52</v>
      </c>
      <c r="E75" s="34" t="s">
        <v>521</v>
      </c>
      <c r="F75" s="35" t="s">
        <v>81</v>
      </c>
      <c r="G75" s="36">
        <v>446</v>
      </c>
      <c r="H75" s="36">
        <v>0</v>
      </c>
      <c r="I75" s="36">
        <f>ROUND(G75*H75,P4)</f>
        <v>0</v>
      </c>
      <c r="J75" s="35" t="s">
        <v>55</v>
      </c>
      <c r="O75" s="37">
        <f>I75*0.21</f>
        <v>0</v>
      </c>
      <c r="P75" s="6">
        <v>3</v>
      </c>
    </row>
    <row r="76" spans="1:16" x14ac:dyDescent="0.25">
      <c r="A76" s="32" t="s">
        <v>56</v>
      </c>
      <c r="B76" s="38"/>
      <c r="E76" s="41" t="s">
        <v>52</v>
      </c>
      <c r="J76" s="39"/>
    </row>
    <row r="77" spans="1:16" ht="30" x14ac:dyDescent="0.25">
      <c r="A77" s="32" t="s">
        <v>57</v>
      </c>
      <c r="B77" s="38"/>
      <c r="E77" s="40" t="s">
        <v>522</v>
      </c>
      <c r="J77" s="39"/>
    </row>
    <row r="78" spans="1:16" ht="409.5" x14ac:dyDescent="0.25">
      <c r="A78" s="32" t="s">
        <v>59</v>
      </c>
      <c r="B78" s="38"/>
      <c r="E78" s="34" t="s">
        <v>523</v>
      </c>
      <c r="J78" s="39"/>
    </row>
    <row r="79" spans="1:16" x14ac:dyDescent="0.25">
      <c r="A79" s="32" t="s">
        <v>50</v>
      </c>
      <c r="B79" s="32">
        <v>18</v>
      </c>
      <c r="C79" s="33" t="s">
        <v>524</v>
      </c>
      <c r="D79" s="32" t="s">
        <v>52</v>
      </c>
      <c r="E79" s="34" t="s">
        <v>525</v>
      </c>
      <c r="F79" s="35" t="s">
        <v>81</v>
      </c>
      <c r="G79" s="36">
        <v>446</v>
      </c>
      <c r="H79" s="36">
        <v>0</v>
      </c>
      <c r="I79" s="36">
        <f>ROUND(G79*H79,P4)</f>
        <v>0</v>
      </c>
      <c r="J79" s="35" t="s">
        <v>55</v>
      </c>
      <c r="O79" s="37">
        <f>I79*0.21</f>
        <v>0</v>
      </c>
      <c r="P79" s="6">
        <v>3</v>
      </c>
    </row>
    <row r="80" spans="1:16" x14ac:dyDescent="0.25">
      <c r="A80" s="32" t="s">
        <v>56</v>
      </c>
      <c r="B80" s="38"/>
      <c r="E80" s="41" t="s">
        <v>52</v>
      </c>
      <c r="J80" s="39"/>
    </row>
    <row r="81" spans="1:16" x14ac:dyDescent="0.25">
      <c r="A81" s="32" t="s">
        <v>57</v>
      </c>
      <c r="B81" s="38"/>
      <c r="E81" s="40" t="s">
        <v>526</v>
      </c>
      <c r="J81" s="39"/>
    </row>
    <row r="82" spans="1:16" ht="60" x14ac:dyDescent="0.25">
      <c r="A82" s="32" t="s">
        <v>59</v>
      </c>
      <c r="B82" s="38"/>
      <c r="E82" s="34" t="s">
        <v>527</v>
      </c>
      <c r="J82" s="39"/>
    </row>
    <row r="83" spans="1:16" x14ac:dyDescent="0.25">
      <c r="A83" s="26" t="s">
        <v>47</v>
      </c>
      <c r="B83" s="27"/>
      <c r="C83" s="28" t="s">
        <v>280</v>
      </c>
      <c r="D83" s="29"/>
      <c r="E83" s="26" t="s">
        <v>281</v>
      </c>
      <c r="F83" s="29"/>
      <c r="G83" s="29"/>
      <c r="H83" s="29"/>
      <c r="I83" s="30">
        <f>SUMIFS(I84:I107,A84:A107,"P")</f>
        <v>0</v>
      </c>
      <c r="J83" s="31"/>
    </row>
    <row r="84" spans="1:16" ht="30" x14ac:dyDescent="0.25">
      <c r="A84" s="32" t="s">
        <v>50</v>
      </c>
      <c r="B84" s="32">
        <v>19</v>
      </c>
      <c r="C84" s="33" t="s">
        <v>528</v>
      </c>
      <c r="D84" s="32" t="s">
        <v>52</v>
      </c>
      <c r="E84" s="34" t="s">
        <v>529</v>
      </c>
      <c r="F84" s="35" t="s">
        <v>265</v>
      </c>
      <c r="G84" s="36">
        <v>2</v>
      </c>
      <c r="H84" s="36">
        <v>0</v>
      </c>
      <c r="I84" s="36">
        <f>ROUND(G84*H84,P4)</f>
        <v>0</v>
      </c>
      <c r="J84" s="35" t="s">
        <v>55</v>
      </c>
      <c r="O84" s="37">
        <f>I84*0.21</f>
        <v>0</v>
      </c>
      <c r="P84" s="6">
        <v>3</v>
      </c>
    </row>
    <row r="85" spans="1:16" ht="60" x14ac:dyDescent="0.25">
      <c r="A85" s="32" t="s">
        <v>56</v>
      </c>
      <c r="B85" s="38"/>
      <c r="E85" s="34" t="s">
        <v>464</v>
      </c>
      <c r="J85" s="39"/>
    </row>
    <row r="86" spans="1:16" x14ac:dyDescent="0.25">
      <c r="A86" s="32" t="s">
        <v>57</v>
      </c>
      <c r="B86" s="38"/>
      <c r="E86" s="40" t="s">
        <v>530</v>
      </c>
      <c r="J86" s="39"/>
    </row>
    <row r="87" spans="1:16" ht="75" x14ac:dyDescent="0.25">
      <c r="A87" s="32" t="s">
        <v>59</v>
      </c>
      <c r="B87" s="38"/>
      <c r="E87" s="34" t="s">
        <v>321</v>
      </c>
      <c r="J87" s="39"/>
    </row>
    <row r="88" spans="1:16" x14ac:dyDescent="0.25">
      <c r="A88" s="32" t="s">
        <v>50</v>
      </c>
      <c r="B88" s="32">
        <v>20</v>
      </c>
      <c r="C88" s="33" t="s">
        <v>531</v>
      </c>
      <c r="D88" s="32" t="s">
        <v>52</v>
      </c>
      <c r="E88" s="34" t="s">
        <v>532</v>
      </c>
      <c r="F88" s="35" t="s">
        <v>265</v>
      </c>
      <c r="G88" s="36">
        <v>2</v>
      </c>
      <c r="H88" s="36">
        <v>0</v>
      </c>
      <c r="I88" s="36">
        <f>ROUND(G88*H88,P4)</f>
        <v>0</v>
      </c>
      <c r="J88" s="35" t="s">
        <v>55</v>
      </c>
      <c r="O88" s="37">
        <f>I88*0.21</f>
        <v>0</v>
      </c>
      <c r="P88" s="6">
        <v>3</v>
      </c>
    </row>
    <row r="89" spans="1:16" ht="60" x14ac:dyDescent="0.25">
      <c r="A89" s="32" t="s">
        <v>56</v>
      </c>
      <c r="B89" s="38"/>
      <c r="E89" s="34" t="s">
        <v>464</v>
      </c>
      <c r="J89" s="39"/>
    </row>
    <row r="90" spans="1:16" x14ac:dyDescent="0.25">
      <c r="A90" s="32" t="s">
        <v>57</v>
      </c>
      <c r="B90" s="38"/>
      <c r="E90" s="40" t="s">
        <v>530</v>
      </c>
      <c r="J90" s="39"/>
    </row>
    <row r="91" spans="1:16" ht="75" x14ac:dyDescent="0.25">
      <c r="A91" s="32" t="s">
        <v>59</v>
      </c>
      <c r="B91" s="38"/>
      <c r="E91" s="34" t="s">
        <v>321</v>
      </c>
      <c r="J91" s="39"/>
    </row>
    <row r="92" spans="1:16" x14ac:dyDescent="0.25">
      <c r="A92" s="32" t="s">
        <v>50</v>
      </c>
      <c r="B92" s="32">
        <v>21</v>
      </c>
      <c r="C92" s="33" t="s">
        <v>533</v>
      </c>
      <c r="D92" s="32" t="s">
        <v>52</v>
      </c>
      <c r="E92" s="34" t="s">
        <v>534</v>
      </c>
      <c r="F92" s="35" t="s">
        <v>87</v>
      </c>
      <c r="G92" s="36">
        <v>41.19</v>
      </c>
      <c r="H92" s="36">
        <v>0</v>
      </c>
      <c r="I92" s="36">
        <f>ROUND(G92*H92,P4)</f>
        <v>0</v>
      </c>
      <c r="J92" s="35" t="s">
        <v>55</v>
      </c>
      <c r="O92" s="37">
        <f>I92*0.21</f>
        <v>0</v>
      </c>
      <c r="P92" s="6">
        <v>3</v>
      </c>
    </row>
    <row r="93" spans="1:16" x14ac:dyDescent="0.25">
      <c r="A93" s="32" t="s">
        <v>56</v>
      </c>
      <c r="B93" s="38"/>
      <c r="E93" s="34" t="s">
        <v>387</v>
      </c>
      <c r="J93" s="39"/>
    </row>
    <row r="94" spans="1:16" x14ac:dyDescent="0.25">
      <c r="A94" s="32" t="s">
        <v>57</v>
      </c>
      <c r="B94" s="38"/>
      <c r="E94" s="40" t="s">
        <v>535</v>
      </c>
      <c r="J94" s="39"/>
    </row>
    <row r="95" spans="1:16" ht="180" x14ac:dyDescent="0.25">
      <c r="A95" s="32" t="s">
        <v>59</v>
      </c>
      <c r="B95" s="38"/>
      <c r="E95" s="34" t="s">
        <v>536</v>
      </c>
      <c r="J95" s="39"/>
    </row>
    <row r="96" spans="1:16" x14ac:dyDescent="0.25">
      <c r="A96" s="32" t="s">
        <v>50</v>
      </c>
      <c r="B96" s="32">
        <v>22</v>
      </c>
      <c r="C96" s="33" t="s">
        <v>537</v>
      </c>
      <c r="D96" s="32" t="s">
        <v>52</v>
      </c>
      <c r="E96" s="34" t="s">
        <v>538</v>
      </c>
      <c r="F96" s="35" t="s">
        <v>87</v>
      </c>
      <c r="G96" s="36">
        <v>14.98</v>
      </c>
      <c r="H96" s="36">
        <v>0</v>
      </c>
      <c r="I96" s="36">
        <f>ROUND(G96*H96,P4)</f>
        <v>0</v>
      </c>
      <c r="J96" s="35" t="s">
        <v>55</v>
      </c>
      <c r="O96" s="37">
        <f>I96*0.21</f>
        <v>0</v>
      </c>
      <c r="P96" s="6">
        <v>3</v>
      </c>
    </row>
    <row r="97" spans="1:16" x14ac:dyDescent="0.25">
      <c r="A97" s="32" t="s">
        <v>56</v>
      </c>
      <c r="B97" s="38"/>
      <c r="E97" s="34" t="s">
        <v>387</v>
      </c>
      <c r="J97" s="39"/>
    </row>
    <row r="98" spans="1:16" ht="30" x14ac:dyDescent="0.25">
      <c r="A98" s="32" t="s">
        <v>57</v>
      </c>
      <c r="B98" s="38"/>
      <c r="E98" s="40" t="s">
        <v>539</v>
      </c>
      <c r="J98" s="39"/>
    </row>
    <row r="99" spans="1:16" ht="180" x14ac:dyDescent="0.25">
      <c r="A99" s="32" t="s">
        <v>59</v>
      </c>
      <c r="B99" s="38"/>
      <c r="E99" s="34" t="s">
        <v>536</v>
      </c>
      <c r="J99" s="39"/>
    </row>
    <row r="100" spans="1:16" x14ac:dyDescent="0.25">
      <c r="A100" s="32" t="s">
        <v>50</v>
      </c>
      <c r="B100" s="32">
        <v>23</v>
      </c>
      <c r="C100" s="33" t="s">
        <v>540</v>
      </c>
      <c r="D100" s="32" t="s">
        <v>52</v>
      </c>
      <c r="E100" s="34" t="s">
        <v>541</v>
      </c>
      <c r="F100" s="35" t="s">
        <v>54</v>
      </c>
      <c r="G100" s="36">
        <v>0.42</v>
      </c>
      <c r="H100" s="36">
        <v>0</v>
      </c>
      <c r="I100" s="36">
        <f>ROUND(G100*H100,P4)</f>
        <v>0</v>
      </c>
      <c r="J100" s="35" t="s">
        <v>55</v>
      </c>
      <c r="O100" s="37">
        <f>I100*0.21</f>
        <v>0</v>
      </c>
      <c r="P100" s="6">
        <v>3</v>
      </c>
    </row>
    <row r="101" spans="1:16" ht="60" x14ac:dyDescent="0.25">
      <c r="A101" s="32" t="s">
        <v>56</v>
      </c>
      <c r="B101" s="38"/>
      <c r="E101" s="34" t="s">
        <v>464</v>
      </c>
      <c r="J101" s="39"/>
    </row>
    <row r="102" spans="1:16" x14ac:dyDescent="0.25">
      <c r="A102" s="32" t="s">
        <v>57</v>
      </c>
      <c r="B102" s="38"/>
      <c r="E102" s="40" t="s">
        <v>542</v>
      </c>
      <c r="J102" s="39"/>
    </row>
    <row r="103" spans="1:16" ht="180" x14ac:dyDescent="0.25">
      <c r="A103" s="32" t="s">
        <v>59</v>
      </c>
      <c r="B103" s="38"/>
      <c r="E103" s="34" t="s">
        <v>543</v>
      </c>
      <c r="J103" s="39"/>
    </row>
    <row r="104" spans="1:16" x14ac:dyDescent="0.25">
      <c r="A104" s="32" t="s">
        <v>50</v>
      </c>
      <c r="B104" s="32">
        <v>24</v>
      </c>
      <c r="C104" s="33" t="s">
        <v>544</v>
      </c>
      <c r="D104" s="32" t="s">
        <v>52</v>
      </c>
      <c r="E104" s="34" t="s">
        <v>545</v>
      </c>
      <c r="F104" s="35" t="s">
        <v>81</v>
      </c>
      <c r="G104" s="36">
        <v>32.200000000000003</v>
      </c>
      <c r="H104" s="36">
        <v>0</v>
      </c>
      <c r="I104" s="36">
        <f>ROUND(G104*H104,P4)</f>
        <v>0</v>
      </c>
      <c r="J104" s="35" t="s">
        <v>55</v>
      </c>
      <c r="O104" s="37">
        <f>I104*0.21</f>
        <v>0</v>
      </c>
      <c r="P104" s="6">
        <v>3</v>
      </c>
    </row>
    <row r="105" spans="1:16" ht="75" x14ac:dyDescent="0.25">
      <c r="A105" s="32" t="s">
        <v>56</v>
      </c>
      <c r="B105" s="38"/>
      <c r="E105" s="34" t="s">
        <v>546</v>
      </c>
      <c r="J105" s="39"/>
    </row>
    <row r="106" spans="1:16" x14ac:dyDescent="0.25">
      <c r="A106" s="32" t="s">
        <v>57</v>
      </c>
      <c r="B106" s="38"/>
      <c r="E106" s="40" t="s">
        <v>547</v>
      </c>
      <c r="J106" s="39"/>
    </row>
    <row r="107" spans="1:16" ht="150" x14ac:dyDescent="0.25">
      <c r="A107" s="32" t="s">
        <v>59</v>
      </c>
      <c r="B107" s="42"/>
      <c r="C107" s="43"/>
      <c r="D107" s="43"/>
      <c r="E107" s="34" t="s">
        <v>548</v>
      </c>
      <c r="F107" s="43"/>
      <c r="G107" s="43"/>
      <c r="H107" s="43"/>
      <c r="I107" s="43"/>
      <c r="J107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20"/>
  <sheetViews>
    <sheetView topLeftCell="B1" workbookViewId="0">
      <selection activeCell="B1" sqref="A1:XFD1048576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19</v>
      </c>
      <c r="I3" s="16">
        <f>SUMIFS(I8:I220,A8:A220,"SD")</f>
        <v>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19</v>
      </c>
      <c r="D4" s="13"/>
      <c r="E4" s="14" t="s">
        <v>20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SUMIFS(I9:I24,A9:A24,"P")</f>
        <v>0</v>
      </c>
      <c r="J8" s="31"/>
    </row>
    <row r="9" spans="1:16" ht="30" x14ac:dyDescent="0.25">
      <c r="A9" s="32" t="s">
        <v>50</v>
      </c>
      <c r="B9" s="32">
        <v>1</v>
      </c>
      <c r="C9" s="33" t="s">
        <v>51</v>
      </c>
      <c r="D9" s="32" t="s">
        <v>65</v>
      </c>
      <c r="E9" s="34" t="s">
        <v>62</v>
      </c>
      <c r="F9" s="35" t="s">
        <v>54</v>
      </c>
      <c r="G9" s="36">
        <v>526.17999999999995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ht="60" x14ac:dyDescent="0.25">
      <c r="A10" s="32" t="s">
        <v>56</v>
      </c>
      <c r="B10" s="38"/>
      <c r="E10" s="34" t="s">
        <v>484</v>
      </c>
      <c r="J10" s="39"/>
    </row>
    <row r="11" spans="1:16" ht="60" x14ac:dyDescent="0.25">
      <c r="A11" s="32" t="s">
        <v>57</v>
      </c>
      <c r="B11" s="38"/>
      <c r="E11" s="40" t="s">
        <v>549</v>
      </c>
      <c r="J11" s="39"/>
    </row>
    <row r="12" spans="1:16" ht="75" x14ac:dyDescent="0.25">
      <c r="A12" s="32" t="s">
        <v>59</v>
      </c>
      <c r="B12" s="38"/>
      <c r="E12" s="34" t="s">
        <v>60</v>
      </c>
      <c r="J12" s="39"/>
    </row>
    <row r="13" spans="1:16" x14ac:dyDescent="0.25">
      <c r="A13" s="32" t="s">
        <v>50</v>
      </c>
      <c r="B13" s="32">
        <v>2</v>
      </c>
      <c r="C13" s="33" t="s">
        <v>550</v>
      </c>
      <c r="D13" s="32" t="s">
        <v>52</v>
      </c>
      <c r="E13" s="34" t="s">
        <v>551</v>
      </c>
      <c r="F13" s="35" t="s">
        <v>265</v>
      </c>
      <c r="G13" s="36">
        <v>1</v>
      </c>
      <c r="H13" s="36">
        <v>0</v>
      </c>
      <c r="I13" s="36">
        <f>ROUND(G13*H13,P4)</f>
        <v>0</v>
      </c>
      <c r="J13" s="35" t="s">
        <v>55</v>
      </c>
      <c r="O13" s="37">
        <f>I13*0.21</f>
        <v>0</v>
      </c>
      <c r="P13" s="6">
        <v>3</v>
      </c>
    </row>
    <row r="14" spans="1:16" ht="60" x14ac:dyDescent="0.25">
      <c r="A14" s="32" t="s">
        <v>56</v>
      </c>
      <c r="B14" s="38"/>
      <c r="E14" s="34" t="s">
        <v>552</v>
      </c>
      <c r="J14" s="39"/>
    </row>
    <row r="15" spans="1:16" x14ac:dyDescent="0.25">
      <c r="A15" s="32" t="s">
        <v>57</v>
      </c>
      <c r="B15" s="38"/>
      <c r="E15" s="40" t="s">
        <v>481</v>
      </c>
      <c r="J15" s="39"/>
    </row>
    <row r="16" spans="1:16" ht="60" x14ac:dyDescent="0.25">
      <c r="A16" s="32" t="s">
        <v>59</v>
      </c>
      <c r="B16" s="38"/>
      <c r="E16" s="34" t="s">
        <v>499</v>
      </c>
      <c r="J16" s="39"/>
    </row>
    <row r="17" spans="1:16" x14ac:dyDescent="0.25">
      <c r="A17" s="32" t="s">
        <v>50</v>
      </c>
      <c r="B17" s="32">
        <v>3</v>
      </c>
      <c r="C17" s="33" t="s">
        <v>553</v>
      </c>
      <c r="D17" s="32" t="s">
        <v>52</v>
      </c>
      <c r="E17" s="34" t="s">
        <v>554</v>
      </c>
      <c r="F17" s="35" t="s">
        <v>479</v>
      </c>
      <c r="G17" s="36">
        <v>1</v>
      </c>
      <c r="H17" s="36">
        <v>0</v>
      </c>
      <c r="I17" s="36">
        <f>ROUND(G17*H17,P4)</f>
        <v>0</v>
      </c>
      <c r="J17" s="35" t="s">
        <v>55</v>
      </c>
      <c r="O17" s="37">
        <f>I17*0.21</f>
        <v>0</v>
      </c>
      <c r="P17" s="6">
        <v>3</v>
      </c>
    </row>
    <row r="18" spans="1:16" x14ac:dyDescent="0.25">
      <c r="A18" s="32" t="s">
        <v>56</v>
      </c>
      <c r="B18" s="38"/>
      <c r="E18" s="34" t="s">
        <v>555</v>
      </c>
      <c r="J18" s="39"/>
    </row>
    <row r="19" spans="1:16" x14ac:dyDescent="0.25">
      <c r="A19" s="32" t="s">
        <v>57</v>
      </c>
      <c r="B19" s="38"/>
      <c r="E19" s="40" t="s">
        <v>481</v>
      </c>
      <c r="J19" s="39"/>
    </row>
    <row r="20" spans="1:16" ht="60" x14ac:dyDescent="0.25">
      <c r="A20" s="32" t="s">
        <v>59</v>
      </c>
      <c r="B20" s="38"/>
      <c r="E20" s="34" t="s">
        <v>499</v>
      </c>
      <c r="J20" s="39"/>
    </row>
    <row r="21" spans="1:16" x14ac:dyDescent="0.25">
      <c r="A21" s="32" t="s">
        <v>50</v>
      </c>
      <c r="B21" s="32">
        <v>4</v>
      </c>
      <c r="C21" s="33" t="s">
        <v>504</v>
      </c>
      <c r="D21" s="32" t="s">
        <v>52</v>
      </c>
      <c r="E21" s="34" t="s">
        <v>505</v>
      </c>
      <c r="F21" s="35" t="s">
        <v>265</v>
      </c>
      <c r="G21" s="36">
        <v>1</v>
      </c>
      <c r="H21" s="36">
        <v>0</v>
      </c>
      <c r="I21" s="36">
        <f>ROUND(G21*H21,P4)</f>
        <v>0</v>
      </c>
      <c r="J21" s="35" t="s">
        <v>55</v>
      </c>
      <c r="O21" s="37">
        <f>I21*0.21</f>
        <v>0</v>
      </c>
      <c r="P21" s="6">
        <v>3</v>
      </c>
    </row>
    <row r="22" spans="1:16" x14ac:dyDescent="0.25">
      <c r="A22" s="32" t="s">
        <v>56</v>
      </c>
      <c r="B22" s="38"/>
      <c r="E22" s="41" t="s">
        <v>52</v>
      </c>
      <c r="J22" s="39"/>
    </row>
    <row r="23" spans="1:16" x14ac:dyDescent="0.25">
      <c r="A23" s="32" t="s">
        <v>57</v>
      </c>
      <c r="B23" s="38"/>
      <c r="E23" s="40" t="s">
        <v>481</v>
      </c>
      <c r="J23" s="39"/>
    </row>
    <row r="24" spans="1:16" ht="120" x14ac:dyDescent="0.25">
      <c r="A24" s="32" t="s">
        <v>59</v>
      </c>
      <c r="B24" s="38"/>
      <c r="E24" s="34" t="s">
        <v>506</v>
      </c>
      <c r="J24" s="39"/>
    </row>
    <row r="25" spans="1:16" x14ac:dyDescent="0.25">
      <c r="A25" s="26" t="s">
        <v>47</v>
      </c>
      <c r="B25" s="27"/>
      <c r="C25" s="28" t="s">
        <v>77</v>
      </c>
      <c r="D25" s="29"/>
      <c r="E25" s="26" t="s">
        <v>78</v>
      </c>
      <c r="F25" s="29"/>
      <c r="G25" s="29"/>
      <c r="H25" s="29"/>
      <c r="I25" s="30">
        <f>SUMIFS(I26:I41,A26:A41,"P")</f>
        <v>0</v>
      </c>
      <c r="J25" s="31"/>
    </row>
    <row r="26" spans="1:16" x14ac:dyDescent="0.25">
      <c r="A26" s="32" t="s">
        <v>50</v>
      </c>
      <c r="B26" s="32">
        <v>5</v>
      </c>
      <c r="C26" s="33" t="s">
        <v>109</v>
      </c>
      <c r="D26" s="32" t="s">
        <v>52</v>
      </c>
      <c r="E26" s="34" t="s">
        <v>110</v>
      </c>
      <c r="F26" s="35" t="s">
        <v>87</v>
      </c>
      <c r="G26" s="36">
        <v>240.66</v>
      </c>
      <c r="H26" s="36">
        <v>0</v>
      </c>
      <c r="I26" s="36">
        <f>ROUND(G26*H26,P4)</f>
        <v>0</v>
      </c>
      <c r="J26" s="35" t="s">
        <v>55</v>
      </c>
      <c r="O26" s="37">
        <f>I26*0.21</f>
        <v>0</v>
      </c>
      <c r="P26" s="6">
        <v>3</v>
      </c>
    </row>
    <row r="27" spans="1:16" ht="60" x14ac:dyDescent="0.25">
      <c r="A27" s="32" t="s">
        <v>56</v>
      </c>
      <c r="B27" s="38"/>
      <c r="E27" s="34" t="s">
        <v>515</v>
      </c>
      <c r="J27" s="39"/>
    </row>
    <row r="28" spans="1:16" x14ac:dyDescent="0.25">
      <c r="A28" s="32" t="s">
        <v>57</v>
      </c>
      <c r="B28" s="38"/>
      <c r="E28" s="40" t="s">
        <v>556</v>
      </c>
      <c r="J28" s="39"/>
    </row>
    <row r="29" spans="1:16" ht="409.5" x14ac:dyDescent="0.25">
      <c r="A29" s="32" t="s">
        <v>59</v>
      </c>
      <c r="B29" s="38"/>
      <c r="E29" s="34" t="s">
        <v>113</v>
      </c>
      <c r="J29" s="39"/>
    </row>
    <row r="30" spans="1:16" x14ac:dyDescent="0.25">
      <c r="A30" s="32" t="s">
        <v>50</v>
      </c>
      <c r="B30" s="32">
        <v>6</v>
      </c>
      <c r="C30" s="33" t="s">
        <v>133</v>
      </c>
      <c r="D30" s="32" t="s">
        <v>52</v>
      </c>
      <c r="E30" s="34" t="s">
        <v>134</v>
      </c>
      <c r="F30" s="35" t="s">
        <v>87</v>
      </c>
      <c r="G30" s="36">
        <v>240.66</v>
      </c>
      <c r="H30" s="36">
        <v>0</v>
      </c>
      <c r="I30" s="36">
        <f>ROUND(G30*H30,P4)</f>
        <v>0</v>
      </c>
      <c r="J30" s="35" t="s">
        <v>55</v>
      </c>
      <c r="O30" s="37">
        <f>I30*0.21</f>
        <v>0</v>
      </c>
      <c r="P30" s="6">
        <v>3</v>
      </c>
    </row>
    <row r="31" spans="1:16" x14ac:dyDescent="0.25">
      <c r="A31" s="32" t="s">
        <v>56</v>
      </c>
      <c r="B31" s="38"/>
      <c r="E31" s="41" t="s">
        <v>52</v>
      </c>
      <c r="J31" s="39"/>
    </row>
    <row r="32" spans="1:16" x14ac:dyDescent="0.25">
      <c r="A32" s="32" t="s">
        <v>57</v>
      </c>
      <c r="B32" s="38"/>
      <c r="E32" s="40" t="s">
        <v>557</v>
      </c>
      <c r="J32" s="39"/>
    </row>
    <row r="33" spans="1:16" ht="285" x14ac:dyDescent="0.25">
      <c r="A33" s="32" t="s">
        <v>59</v>
      </c>
      <c r="B33" s="38"/>
      <c r="E33" s="34" t="s">
        <v>136</v>
      </c>
      <c r="J33" s="39"/>
    </row>
    <row r="34" spans="1:16" x14ac:dyDescent="0.25">
      <c r="A34" s="32" t="s">
        <v>50</v>
      </c>
      <c r="B34" s="32">
        <v>7</v>
      </c>
      <c r="C34" s="33" t="s">
        <v>558</v>
      </c>
      <c r="D34" s="32" t="s">
        <v>52</v>
      </c>
      <c r="E34" s="34" t="s">
        <v>559</v>
      </c>
      <c r="F34" s="35" t="s">
        <v>87</v>
      </c>
      <c r="G34" s="36">
        <v>186.77</v>
      </c>
      <c r="H34" s="36">
        <v>0</v>
      </c>
      <c r="I34" s="36">
        <f>ROUND(G34*H34,P4)</f>
        <v>0</v>
      </c>
      <c r="J34" s="35" t="s">
        <v>55</v>
      </c>
      <c r="O34" s="37">
        <f>I34*0.21</f>
        <v>0</v>
      </c>
      <c r="P34" s="6">
        <v>3</v>
      </c>
    </row>
    <row r="35" spans="1:16" ht="60" x14ac:dyDescent="0.25">
      <c r="A35" s="32" t="s">
        <v>56</v>
      </c>
      <c r="B35" s="38"/>
      <c r="E35" s="34" t="s">
        <v>560</v>
      </c>
      <c r="J35" s="39"/>
    </row>
    <row r="36" spans="1:16" ht="30" x14ac:dyDescent="0.25">
      <c r="A36" s="32" t="s">
        <v>57</v>
      </c>
      <c r="B36" s="38"/>
      <c r="E36" s="40" t="s">
        <v>561</v>
      </c>
      <c r="J36" s="39"/>
    </row>
    <row r="37" spans="1:16" ht="375" x14ac:dyDescent="0.25">
      <c r="A37" s="32" t="s">
        <v>59</v>
      </c>
      <c r="B37" s="38"/>
      <c r="E37" s="34" t="s">
        <v>562</v>
      </c>
      <c r="J37" s="39"/>
    </row>
    <row r="38" spans="1:16" x14ac:dyDescent="0.25">
      <c r="A38" s="32" t="s">
        <v>50</v>
      </c>
      <c r="B38" s="32">
        <v>8</v>
      </c>
      <c r="C38" s="33" t="s">
        <v>152</v>
      </c>
      <c r="D38" s="32" t="s">
        <v>52</v>
      </c>
      <c r="E38" s="34" t="s">
        <v>153</v>
      </c>
      <c r="F38" s="35" t="s">
        <v>81</v>
      </c>
      <c r="G38" s="36">
        <v>55.8</v>
      </c>
      <c r="H38" s="36">
        <v>0</v>
      </c>
      <c r="I38" s="36">
        <f>ROUND(G38*H38,P4)</f>
        <v>0</v>
      </c>
      <c r="J38" s="35" t="s">
        <v>55</v>
      </c>
      <c r="O38" s="37">
        <f>I38*0.21</f>
        <v>0</v>
      </c>
      <c r="P38" s="6">
        <v>3</v>
      </c>
    </row>
    <row r="39" spans="1:16" x14ac:dyDescent="0.25">
      <c r="A39" s="32" t="s">
        <v>56</v>
      </c>
      <c r="B39" s="38"/>
      <c r="E39" s="41" t="s">
        <v>52</v>
      </c>
      <c r="J39" s="39"/>
    </row>
    <row r="40" spans="1:16" x14ac:dyDescent="0.25">
      <c r="A40" s="32" t="s">
        <v>57</v>
      </c>
      <c r="B40" s="38"/>
      <c r="E40" s="40" t="s">
        <v>563</v>
      </c>
      <c r="J40" s="39"/>
    </row>
    <row r="41" spans="1:16" ht="75" x14ac:dyDescent="0.25">
      <c r="A41" s="32" t="s">
        <v>59</v>
      </c>
      <c r="B41" s="38"/>
      <c r="E41" s="34" t="s">
        <v>156</v>
      </c>
      <c r="J41" s="39"/>
    </row>
    <row r="42" spans="1:16" x14ac:dyDescent="0.25">
      <c r="A42" s="26" t="s">
        <v>47</v>
      </c>
      <c r="B42" s="27"/>
      <c r="C42" s="28" t="s">
        <v>176</v>
      </c>
      <c r="D42" s="29"/>
      <c r="E42" s="26" t="s">
        <v>177</v>
      </c>
      <c r="F42" s="29"/>
      <c r="G42" s="29"/>
      <c r="H42" s="29"/>
      <c r="I42" s="30">
        <f>SUMIFS(I43:I74,A43:A74,"P")</f>
        <v>0</v>
      </c>
      <c r="J42" s="31"/>
    </row>
    <row r="43" spans="1:16" x14ac:dyDescent="0.25">
      <c r="A43" s="32" t="s">
        <v>50</v>
      </c>
      <c r="B43" s="32">
        <v>9</v>
      </c>
      <c r="C43" s="33" t="s">
        <v>564</v>
      </c>
      <c r="D43" s="32" t="s">
        <v>52</v>
      </c>
      <c r="E43" s="34" t="s">
        <v>565</v>
      </c>
      <c r="F43" s="35" t="s">
        <v>97</v>
      </c>
      <c r="G43" s="36">
        <v>24</v>
      </c>
      <c r="H43" s="36">
        <v>0</v>
      </c>
      <c r="I43" s="36">
        <f>ROUND(G43*H43,P4)</f>
        <v>0</v>
      </c>
      <c r="J43" s="35" t="s">
        <v>55</v>
      </c>
      <c r="O43" s="37">
        <f>I43*0.21</f>
        <v>0</v>
      </c>
      <c r="P43" s="6">
        <v>3</v>
      </c>
    </row>
    <row r="44" spans="1:16" x14ac:dyDescent="0.25">
      <c r="A44" s="32" t="s">
        <v>56</v>
      </c>
      <c r="B44" s="38"/>
      <c r="E44" s="41" t="s">
        <v>52</v>
      </c>
      <c r="J44" s="39"/>
    </row>
    <row r="45" spans="1:16" x14ac:dyDescent="0.25">
      <c r="A45" s="32" t="s">
        <v>57</v>
      </c>
      <c r="B45" s="38"/>
      <c r="E45" s="40" t="s">
        <v>566</v>
      </c>
      <c r="J45" s="39"/>
    </row>
    <row r="46" spans="1:16" ht="225" x14ac:dyDescent="0.25">
      <c r="A46" s="32" t="s">
        <v>59</v>
      </c>
      <c r="B46" s="38"/>
      <c r="E46" s="34" t="s">
        <v>567</v>
      </c>
      <c r="J46" s="39"/>
    </row>
    <row r="47" spans="1:16" x14ac:dyDescent="0.25">
      <c r="A47" s="32" t="s">
        <v>50</v>
      </c>
      <c r="B47" s="32">
        <v>10</v>
      </c>
      <c r="C47" s="33" t="s">
        <v>568</v>
      </c>
      <c r="D47" s="32" t="s">
        <v>52</v>
      </c>
      <c r="E47" s="34" t="s">
        <v>569</v>
      </c>
      <c r="F47" s="35" t="s">
        <v>87</v>
      </c>
      <c r="G47" s="36">
        <v>0.05</v>
      </c>
      <c r="H47" s="36">
        <v>0</v>
      </c>
      <c r="I47" s="36">
        <f>ROUND(G47*H47,P4)</f>
        <v>0</v>
      </c>
      <c r="J47" s="35" t="s">
        <v>55</v>
      </c>
      <c r="O47" s="37">
        <f>I47*0.21</f>
        <v>0</v>
      </c>
      <c r="P47" s="6">
        <v>3</v>
      </c>
    </row>
    <row r="48" spans="1:16" x14ac:dyDescent="0.25">
      <c r="A48" s="32" t="s">
        <v>56</v>
      </c>
      <c r="B48" s="38"/>
      <c r="E48" s="41" t="s">
        <v>52</v>
      </c>
      <c r="J48" s="39"/>
    </row>
    <row r="49" spans="1:16" x14ac:dyDescent="0.25">
      <c r="A49" s="32" t="s">
        <v>57</v>
      </c>
      <c r="B49" s="38"/>
      <c r="E49" s="40" t="s">
        <v>570</v>
      </c>
      <c r="J49" s="39"/>
    </row>
    <row r="50" spans="1:16" ht="105" x14ac:dyDescent="0.25">
      <c r="A50" s="32" t="s">
        <v>59</v>
      </c>
      <c r="B50" s="38"/>
      <c r="E50" s="34" t="s">
        <v>571</v>
      </c>
      <c r="J50" s="39"/>
    </row>
    <row r="51" spans="1:16" x14ac:dyDescent="0.25">
      <c r="A51" s="32" t="s">
        <v>50</v>
      </c>
      <c r="B51" s="32">
        <v>11</v>
      </c>
      <c r="C51" s="33" t="s">
        <v>178</v>
      </c>
      <c r="D51" s="32" t="s">
        <v>52</v>
      </c>
      <c r="E51" s="34" t="s">
        <v>179</v>
      </c>
      <c r="F51" s="35" t="s">
        <v>87</v>
      </c>
      <c r="G51" s="36">
        <v>24.19</v>
      </c>
      <c r="H51" s="36">
        <v>0</v>
      </c>
      <c r="I51" s="36">
        <f>ROUND(G51*H51,P4)</f>
        <v>0</v>
      </c>
      <c r="J51" s="35" t="s">
        <v>55</v>
      </c>
      <c r="O51" s="37">
        <f>I51*0.21</f>
        <v>0</v>
      </c>
      <c r="P51" s="6">
        <v>3</v>
      </c>
    </row>
    <row r="52" spans="1:16" x14ac:dyDescent="0.25">
      <c r="A52" s="32" t="s">
        <v>56</v>
      </c>
      <c r="B52" s="38"/>
      <c r="E52" s="41" t="s">
        <v>52</v>
      </c>
      <c r="J52" s="39"/>
    </row>
    <row r="53" spans="1:16" x14ac:dyDescent="0.25">
      <c r="A53" s="32" t="s">
        <v>57</v>
      </c>
      <c r="B53" s="38"/>
      <c r="E53" s="40" t="s">
        <v>572</v>
      </c>
      <c r="J53" s="39"/>
    </row>
    <row r="54" spans="1:16" ht="105" x14ac:dyDescent="0.25">
      <c r="A54" s="32" t="s">
        <v>59</v>
      </c>
      <c r="B54" s="38"/>
      <c r="E54" s="34" t="s">
        <v>182</v>
      </c>
      <c r="J54" s="39"/>
    </row>
    <row r="55" spans="1:16" x14ac:dyDescent="0.25">
      <c r="A55" s="32" t="s">
        <v>50</v>
      </c>
      <c r="B55" s="32">
        <v>12</v>
      </c>
      <c r="C55" s="33" t="s">
        <v>573</v>
      </c>
      <c r="D55" s="32" t="s">
        <v>52</v>
      </c>
      <c r="E55" s="34" t="s">
        <v>574</v>
      </c>
      <c r="F55" s="35" t="s">
        <v>87</v>
      </c>
      <c r="G55" s="36">
        <v>22.43</v>
      </c>
      <c r="H55" s="36">
        <v>0</v>
      </c>
      <c r="I55" s="36">
        <f>ROUND(G55*H55,P4)</f>
        <v>0</v>
      </c>
      <c r="J55" s="35" t="s">
        <v>55</v>
      </c>
      <c r="O55" s="37">
        <f>I55*0.21</f>
        <v>0</v>
      </c>
      <c r="P55" s="6">
        <v>3</v>
      </c>
    </row>
    <row r="56" spans="1:16" x14ac:dyDescent="0.25">
      <c r="A56" s="32" t="s">
        <v>56</v>
      </c>
      <c r="B56" s="38"/>
      <c r="E56" s="41" t="s">
        <v>52</v>
      </c>
      <c r="J56" s="39"/>
    </row>
    <row r="57" spans="1:16" x14ac:dyDescent="0.25">
      <c r="A57" s="32" t="s">
        <v>57</v>
      </c>
      <c r="B57" s="38"/>
      <c r="E57" s="40" t="s">
        <v>575</v>
      </c>
      <c r="J57" s="39"/>
    </row>
    <row r="58" spans="1:16" ht="409.5" x14ac:dyDescent="0.25">
      <c r="A58" s="32" t="s">
        <v>59</v>
      </c>
      <c r="B58" s="38"/>
      <c r="E58" s="34" t="s">
        <v>576</v>
      </c>
      <c r="J58" s="39"/>
    </row>
    <row r="59" spans="1:16" x14ac:dyDescent="0.25">
      <c r="A59" s="32" t="s">
        <v>50</v>
      </c>
      <c r="B59" s="32">
        <v>13</v>
      </c>
      <c r="C59" s="33" t="s">
        <v>577</v>
      </c>
      <c r="D59" s="32" t="s">
        <v>52</v>
      </c>
      <c r="E59" s="34" t="s">
        <v>578</v>
      </c>
      <c r="F59" s="35" t="s">
        <v>54</v>
      </c>
      <c r="G59" s="36">
        <v>4.03</v>
      </c>
      <c r="H59" s="36">
        <v>0</v>
      </c>
      <c r="I59" s="36">
        <f>ROUND(G59*H59,P4)</f>
        <v>0</v>
      </c>
      <c r="J59" s="35" t="s">
        <v>55</v>
      </c>
      <c r="O59" s="37">
        <f>I59*0.21</f>
        <v>0</v>
      </c>
      <c r="P59" s="6">
        <v>3</v>
      </c>
    </row>
    <row r="60" spans="1:16" x14ac:dyDescent="0.25">
      <c r="A60" s="32" t="s">
        <v>56</v>
      </c>
      <c r="B60" s="38"/>
      <c r="E60" s="41" t="s">
        <v>52</v>
      </c>
      <c r="J60" s="39"/>
    </row>
    <row r="61" spans="1:16" x14ac:dyDescent="0.25">
      <c r="A61" s="32" t="s">
        <v>57</v>
      </c>
      <c r="B61" s="38"/>
      <c r="E61" s="40" t="s">
        <v>579</v>
      </c>
      <c r="J61" s="39"/>
    </row>
    <row r="62" spans="1:16" ht="360" x14ac:dyDescent="0.25">
      <c r="A62" s="32" t="s">
        <v>59</v>
      </c>
      <c r="B62" s="38"/>
      <c r="E62" s="34" t="s">
        <v>580</v>
      </c>
      <c r="J62" s="39"/>
    </row>
    <row r="63" spans="1:16" x14ac:dyDescent="0.25">
      <c r="A63" s="32" t="s">
        <v>50</v>
      </c>
      <c r="B63" s="32">
        <v>14</v>
      </c>
      <c r="C63" s="33" t="s">
        <v>581</v>
      </c>
      <c r="D63" s="32" t="s">
        <v>52</v>
      </c>
      <c r="E63" s="34" t="s">
        <v>582</v>
      </c>
      <c r="F63" s="35" t="s">
        <v>97</v>
      </c>
      <c r="G63" s="36">
        <v>72</v>
      </c>
      <c r="H63" s="36">
        <v>0</v>
      </c>
      <c r="I63" s="36">
        <f>ROUND(G63*H63,P4)</f>
        <v>0</v>
      </c>
      <c r="J63" s="35" t="s">
        <v>55</v>
      </c>
      <c r="O63" s="37">
        <f>I63*0.21</f>
        <v>0</v>
      </c>
      <c r="P63" s="6">
        <v>3</v>
      </c>
    </row>
    <row r="64" spans="1:16" x14ac:dyDescent="0.25">
      <c r="A64" s="32" t="s">
        <v>56</v>
      </c>
      <c r="B64" s="38"/>
      <c r="E64" s="34" t="s">
        <v>583</v>
      </c>
      <c r="J64" s="39"/>
    </row>
    <row r="65" spans="1:16" x14ac:dyDescent="0.25">
      <c r="A65" s="32" t="s">
        <v>57</v>
      </c>
      <c r="B65" s="38"/>
      <c r="E65" s="40" t="s">
        <v>584</v>
      </c>
      <c r="J65" s="39"/>
    </row>
    <row r="66" spans="1:16" ht="255" x14ac:dyDescent="0.25">
      <c r="A66" s="32" t="s">
        <v>59</v>
      </c>
      <c r="B66" s="38"/>
      <c r="E66" s="34" t="s">
        <v>585</v>
      </c>
      <c r="J66" s="39"/>
    </row>
    <row r="67" spans="1:16" x14ac:dyDescent="0.25">
      <c r="A67" s="32" t="s">
        <v>50</v>
      </c>
      <c r="B67" s="32">
        <v>15</v>
      </c>
      <c r="C67" s="33" t="s">
        <v>586</v>
      </c>
      <c r="D67" s="32" t="s">
        <v>52</v>
      </c>
      <c r="E67" s="34" t="s">
        <v>587</v>
      </c>
      <c r="F67" s="35" t="s">
        <v>87</v>
      </c>
      <c r="G67" s="36">
        <v>39.869999999999997</v>
      </c>
      <c r="H67" s="36">
        <v>0</v>
      </c>
      <c r="I67" s="36">
        <f>ROUND(G67*H67,P4)</f>
        <v>0</v>
      </c>
      <c r="J67" s="35" t="s">
        <v>55</v>
      </c>
      <c r="O67" s="37">
        <f>I67*0.21</f>
        <v>0</v>
      </c>
      <c r="P67" s="6">
        <v>3</v>
      </c>
    </row>
    <row r="68" spans="1:16" x14ac:dyDescent="0.25">
      <c r="A68" s="32" t="s">
        <v>56</v>
      </c>
      <c r="B68" s="38"/>
      <c r="E68" s="41" t="s">
        <v>52</v>
      </c>
      <c r="J68" s="39"/>
    </row>
    <row r="69" spans="1:16" x14ac:dyDescent="0.25">
      <c r="A69" s="32" t="s">
        <v>57</v>
      </c>
      <c r="B69" s="38"/>
      <c r="E69" s="40" t="s">
        <v>588</v>
      </c>
      <c r="J69" s="39"/>
    </row>
    <row r="70" spans="1:16" ht="409.5" x14ac:dyDescent="0.25">
      <c r="A70" s="32" t="s">
        <v>59</v>
      </c>
      <c r="B70" s="38"/>
      <c r="E70" s="34" t="s">
        <v>589</v>
      </c>
      <c r="J70" s="39"/>
    </row>
    <row r="71" spans="1:16" x14ac:dyDescent="0.25">
      <c r="A71" s="32" t="s">
        <v>50</v>
      </c>
      <c r="B71" s="32">
        <v>16</v>
      </c>
      <c r="C71" s="33" t="s">
        <v>590</v>
      </c>
      <c r="D71" s="32" t="s">
        <v>52</v>
      </c>
      <c r="E71" s="34" t="s">
        <v>591</v>
      </c>
      <c r="F71" s="35" t="s">
        <v>54</v>
      </c>
      <c r="G71" s="36">
        <v>6.78</v>
      </c>
      <c r="H71" s="36">
        <v>0</v>
      </c>
      <c r="I71" s="36">
        <f>ROUND(G71*H71,P4)</f>
        <v>0</v>
      </c>
      <c r="J71" s="35" t="s">
        <v>55</v>
      </c>
      <c r="O71" s="37">
        <f>I71*0.21</f>
        <v>0</v>
      </c>
      <c r="P71" s="6">
        <v>3</v>
      </c>
    </row>
    <row r="72" spans="1:16" x14ac:dyDescent="0.25">
      <c r="A72" s="32" t="s">
        <v>56</v>
      </c>
      <c r="B72" s="38"/>
      <c r="E72" s="41" t="s">
        <v>52</v>
      </c>
      <c r="J72" s="39"/>
    </row>
    <row r="73" spans="1:16" x14ac:dyDescent="0.25">
      <c r="A73" s="32" t="s">
        <v>57</v>
      </c>
      <c r="B73" s="38"/>
      <c r="E73" s="40" t="s">
        <v>592</v>
      </c>
      <c r="J73" s="39"/>
    </row>
    <row r="74" spans="1:16" ht="375" x14ac:dyDescent="0.25">
      <c r="A74" s="32" t="s">
        <v>59</v>
      </c>
      <c r="B74" s="38"/>
      <c r="E74" s="34" t="s">
        <v>593</v>
      </c>
      <c r="J74" s="39"/>
    </row>
    <row r="75" spans="1:16" x14ac:dyDescent="0.25">
      <c r="A75" s="26" t="s">
        <v>47</v>
      </c>
      <c r="B75" s="27"/>
      <c r="C75" s="28" t="s">
        <v>594</v>
      </c>
      <c r="D75" s="29"/>
      <c r="E75" s="26" t="s">
        <v>595</v>
      </c>
      <c r="F75" s="29"/>
      <c r="G75" s="29"/>
      <c r="H75" s="29"/>
      <c r="I75" s="30">
        <f>SUMIFS(I76:I99,A76:A99,"P")</f>
        <v>0</v>
      </c>
      <c r="J75" s="31"/>
    </row>
    <row r="76" spans="1:16" x14ac:dyDescent="0.25">
      <c r="A76" s="32" t="s">
        <v>50</v>
      </c>
      <c r="B76" s="32">
        <v>17</v>
      </c>
      <c r="C76" s="33" t="s">
        <v>596</v>
      </c>
      <c r="D76" s="32" t="s">
        <v>52</v>
      </c>
      <c r="E76" s="34" t="s">
        <v>597</v>
      </c>
      <c r="F76" s="35" t="s">
        <v>598</v>
      </c>
      <c r="G76" s="36">
        <v>190.9</v>
      </c>
      <c r="H76" s="36">
        <v>0</v>
      </c>
      <c r="I76" s="36">
        <f>ROUND(G76*H76,P4)</f>
        <v>0</v>
      </c>
      <c r="J76" s="35" t="s">
        <v>55</v>
      </c>
      <c r="O76" s="37">
        <f>I76*0.21</f>
        <v>0</v>
      </c>
      <c r="P76" s="6">
        <v>3</v>
      </c>
    </row>
    <row r="77" spans="1:16" x14ac:dyDescent="0.25">
      <c r="A77" s="32" t="s">
        <v>56</v>
      </c>
      <c r="B77" s="38"/>
      <c r="E77" s="41" t="s">
        <v>52</v>
      </c>
      <c r="J77" s="39"/>
    </row>
    <row r="78" spans="1:16" x14ac:dyDescent="0.25">
      <c r="A78" s="32" t="s">
        <v>57</v>
      </c>
      <c r="B78" s="38"/>
      <c r="E78" s="40" t="s">
        <v>599</v>
      </c>
      <c r="J78" s="39"/>
    </row>
    <row r="79" spans="1:16" ht="90" x14ac:dyDescent="0.25">
      <c r="A79" s="32" t="s">
        <v>59</v>
      </c>
      <c r="B79" s="38"/>
      <c r="E79" s="34" t="s">
        <v>600</v>
      </c>
      <c r="J79" s="39"/>
    </row>
    <row r="80" spans="1:16" x14ac:dyDescent="0.25">
      <c r="A80" s="32" t="s">
        <v>50</v>
      </c>
      <c r="B80" s="32">
        <v>18</v>
      </c>
      <c r="C80" s="33" t="s">
        <v>601</v>
      </c>
      <c r="D80" s="32" t="s">
        <v>52</v>
      </c>
      <c r="E80" s="34" t="s">
        <v>602</v>
      </c>
      <c r="F80" s="35" t="s">
        <v>87</v>
      </c>
      <c r="G80" s="36">
        <v>7.53</v>
      </c>
      <c r="H80" s="36">
        <v>0</v>
      </c>
      <c r="I80" s="36">
        <f>ROUND(G80*H80,P4)</f>
        <v>0</v>
      </c>
      <c r="J80" s="35" t="s">
        <v>55</v>
      </c>
      <c r="O80" s="37">
        <f>I80*0.21</f>
        <v>0</v>
      </c>
      <c r="P80" s="6">
        <v>3</v>
      </c>
    </row>
    <row r="81" spans="1:16" x14ac:dyDescent="0.25">
      <c r="A81" s="32" t="s">
        <v>56</v>
      </c>
      <c r="B81" s="38"/>
      <c r="E81" s="34" t="s">
        <v>603</v>
      </c>
      <c r="J81" s="39"/>
    </row>
    <row r="82" spans="1:16" x14ac:dyDescent="0.25">
      <c r="A82" s="32" t="s">
        <v>57</v>
      </c>
      <c r="B82" s="38"/>
      <c r="E82" s="40" t="s">
        <v>604</v>
      </c>
      <c r="J82" s="39"/>
    </row>
    <row r="83" spans="1:16" ht="409.5" x14ac:dyDescent="0.25">
      <c r="A83" s="32" t="s">
        <v>59</v>
      </c>
      <c r="B83" s="38"/>
      <c r="E83" s="34" t="s">
        <v>589</v>
      </c>
      <c r="J83" s="39"/>
    </row>
    <row r="84" spans="1:16" x14ac:dyDescent="0.25">
      <c r="A84" s="32" t="s">
        <v>50</v>
      </c>
      <c r="B84" s="32">
        <v>19</v>
      </c>
      <c r="C84" s="33" t="s">
        <v>605</v>
      </c>
      <c r="D84" s="32" t="s">
        <v>52</v>
      </c>
      <c r="E84" s="34" t="s">
        <v>606</v>
      </c>
      <c r="F84" s="35" t="s">
        <v>54</v>
      </c>
      <c r="G84" s="36">
        <v>1.08</v>
      </c>
      <c r="H84" s="36">
        <v>0</v>
      </c>
      <c r="I84" s="36">
        <f>ROUND(G84*H84,P4)</f>
        <v>0</v>
      </c>
      <c r="J84" s="35" t="s">
        <v>55</v>
      </c>
      <c r="O84" s="37">
        <f>I84*0.21</f>
        <v>0</v>
      </c>
      <c r="P84" s="6">
        <v>3</v>
      </c>
    </row>
    <row r="85" spans="1:16" x14ac:dyDescent="0.25">
      <c r="A85" s="32" t="s">
        <v>56</v>
      </c>
      <c r="B85" s="38"/>
      <c r="E85" s="41" t="s">
        <v>52</v>
      </c>
      <c r="J85" s="39"/>
    </row>
    <row r="86" spans="1:16" x14ac:dyDescent="0.25">
      <c r="A86" s="32" t="s">
        <v>57</v>
      </c>
      <c r="B86" s="38"/>
      <c r="E86" s="40" t="s">
        <v>607</v>
      </c>
      <c r="J86" s="39"/>
    </row>
    <row r="87" spans="1:16" ht="375" x14ac:dyDescent="0.25">
      <c r="A87" s="32" t="s">
        <v>59</v>
      </c>
      <c r="B87" s="38"/>
      <c r="E87" s="34" t="s">
        <v>608</v>
      </c>
      <c r="J87" s="39"/>
    </row>
    <row r="88" spans="1:16" x14ac:dyDescent="0.25">
      <c r="A88" s="32" t="s">
        <v>50</v>
      </c>
      <c r="B88" s="32">
        <v>20</v>
      </c>
      <c r="C88" s="33" t="s">
        <v>609</v>
      </c>
      <c r="D88" s="32" t="s">
        <v>52</v>
      </c>
      <c r="E88" s="34" t="s">
        <v>610</v>
      </c>
      <c r="F88" s="35" t="s">
        <v>87</v>
      </c>
      <c r="G88" s="36">
        <v>19.600000000000001</v>
      </c>
      <c r="H88" s="36">
        <v>0</v>
      </c>
      <c r="I88" s="36">
        <f>ROUND(G88*H88,P4)</f>
        <v>0</v>
      </c>
      <c r="J88" s="35" t="s">
        <v>55</v>
      </c>
      <c r="O88" s="37">
        <f>I88*0.21</f>
        <v>0</v>
      </c>
      <c r="P88" s="6">
        <v>3</v>
      </c>
    </row>
    <row r="89" spans="1:16" x14ac:dyDescent="0.25">
      <c r="A89" s="32" t="s">
        <v>56</v>
      </c>
      <c r="B89" s="38"/>
      <c r="E89" s="34" t="s">
        <v>611</v>
      </c>
      <c r="J89" s="39"/>
    </row>
    <row r="90" spans="1:16" x14ac:dyDescent="0.25">
      <c r="A90" s="32" t="s">
        <v>57</v>
      </c>
      <c r="B90" s="38"/>
      <c r="E90" s="40" t="s">
        <v>612</v>
      </c>
      <c r="J90" s="39"/>
    </row>
    <row r="91" spans="1:16" ht="105" x14ac:dyDescent="0.25">
      <c r="A91" s="32" t="s">
        <v>59</v>
      </c>
      <c r="B91" s="38"/>
      <c r="E91" s="34" t="s">
        <v>613</v>
      </c>
      <c r="J91" s="39"/>
    </row>
    <row r="92" spans="1:16" x14ac:dyDescent="0.25">
      <c r="A92" s="32" t="s">
        <v>50</v>
      </c>
      <c r="B92" s="32">
        <v>21</v>
      </c>
      <c r="C92" s="33" t="s">
        <v>614</v>
      </c>
      <c r="D92" s="32" t="s">
        <v>52</v>
      </c>
      <c r="E92" s="34" t="s">
        <v>615</v>
      </c>
      <c r="F92" s="35" t="s">
        <v>87</v>
      </c>
      <c r="G92" s="36">
        <v>73.489999999999995</v>
      </c>
      <c r="H92" s="36">
        <v>0</v>
      </c>
      <c r="I92" s="36">
        <f>ROUND(G92*H92,P4)</f>
        <v>0</v>
      </c>
      <c r="J92" s="35" t="s">
        <v>55</v>
      </c>
      <c r="O92" s="37">
        <f>I92*0.21</f>
        <v>0</v>
      </c>
      <c r="P92" s="6">
        <v>3</v>
      </c>
    </row>
    <row r="93" spans="1:16" x14ac:dyDescent="0.25">
      <c r="A93" s="32" t="s">
        <v>56</v>
      </c>
      <c r="B93" s="38"/>
      <c r="E93" s="41" t="s">
        <v>52</v>
      </c>
      <c r="J93" s="39"/>
    </row>
    <row r="94" spans="1:16" x14ac:dyDescent="0.25">
      <c r="A94" s="32" t="s">
        <v>57</v>
      </c>
      <c r="B94" s="38"/>
      <c r="E94" s="40" t="s">
        <v>616</v>
      </c>
      <c r="J94" s="39"/>
    </row>
    <row r="95" spans="1:16" ht="409.5" x14ac:dyDescent="0.25">
      <c r="A95" s="32" t="s">
        <v>59</v>
      </c>
      <c r="B95" s="38"/>
      <c r="E95" s="34" t="s">
        <v>589</v>
      </c>
      <c r="J95" s="39"/>
    </row>
    <row r="96" spans="1:16" x14ac:dyDescent="0.25">
      <c r="A96" s="32" t="s">
        <v>50</v>
      </c>
      <c r="B96" s="32">
        <v>22</v>
      </c>
      <c r="C96" s="33" t="s">
        <v>617</v>
      </c>
      <c r="D96" s="32" t="s">
        <v>52</v>
      </c>
      <c r="E96" s="34" t="s">
        <v>618</v>
      </c>
      <c r="F96" s="35" t="s">
        <v>54</v>
      </c>
      <c r="G96" s="36">
        <v>10.38</v>
      </c>
      <c r="H96" s="36">
        <v>0</v>
      </c>
      <c r="I96" s="36">
        <f>ROUND(G96*H96,P4)</f>
        <v>0</v>
      </c>
      <c r="J96" s="35" t="s">
        <v>55</v>
      </c>
      <c r="O96" s="37">
        <f>I96*0.21</f>
        <v>0</v>
      </c>
      <c r="P96" s="6">
        <v>3</v>
      </c>
    </row>
    <row r="97" spans="1:16" x14ac:dyDescent="0.25">
      <c r="A97" s="32" t="s">
        <v>56</v>
      </c>
      <c r="B97" s="38"/>
      <c r="E97" s="41" t="s">
        <v>52</v>
      </c>
      <c r="J97" s="39"/>
    </row>
    <row r="98" spans="1:16" x14ac:dyDescent="0.25">
      <c r="A98" s="32" t="s">
        <v>57</v>
      </c>
      <c r="B98" s="38"/>
      <c r="E98" s="40" t="s">
        <v>619</v>
      </c>
      <c r="J98" s="39"/>
    </row>
    <row r="99" spans="1:16" ht="375" x14ac:dyDescent="0.25">
      <c r="A99" s="32" t="s">
        <v>59</v>
      </c>
      <c r="B99" s="38"/>
      <c r="E99" s="34" t="s">
        <v>608</v>
      </c>
      <c r="J99" s="39"/>
    </row>
    <row r="100" spans="1:16" x14ac:dyDescent="0.25">
      <c r="A100" s="26" t="s">
        <v>47</v>
      </c>
      <c r="B100" s="27"/>
      <c r="C100" s="28" t="s">
        <v>188</v>
      </c>
      <c r="D100" s="29"/>
      <c r="E100" s="26" t="s">
        <v>189</v>
      </c>
      <c r="F100" s="29"/>
      <c r="G100" s="29"/>
      <c r="H100" s="29"/>
      <c r="I100" s="30">
        <f>SUMIFS(I101:I140,A101:A140,"P")</f>
        <v>0</v>
      </c>
      <c r="J100" s="31"/>
    </row>
    <row r="101" spans="1:16" x14ac:dyDescent="0.25">
      <c r="A101" s="32" t="s">
        <v>50</v>
      </c>
      <c r="B101" s="32">
        <v>23</v>
      </c>
      <c r="C101" s="33" t="s">
        <v>620</v>
      </c>
      <c r="D101" s="32" t="s">
        <v>52</v>
      </c>
      <c r="E101" s="34" t="s">
        <v>621</v>
      </c>
      <c r="F101" s="35" t="s">
        <v>87</v>
      </c>
      <c r="G101" s="36">
        <v>7.1</v>
      </c>
      <c r="H101" s="36">
        <v>0</v>
      </c>
      <c r="I101" s="36">
        <f>ROUND(G101*H101,P4)</f>
        <v>0</v>
      </c>
      <c r="J101" s="35" t="s">
        <v>55</v>
      </c>
      <c r="O101" s="37">
        <f>I101*0.21</f>
        <v>0</v>
      </c>
      <c r="P101" s="6">
        <v>3</v>
      </c>
    </row>
    <row r="102" spans="1:16" x14ac:dyDescent="0.25">
      <c r="A102" s="32" t="s">
        <v>56</v>
      </c>
      <c r="B102" s="38"/>
      <c r="E102" s="41" t="s">
        <v>52</v>
      </c>
      <c r="J102" s="39"/>
    </row>
    <row r="103" spans="1:16" x14ac:dyDescent="0.25">
      <c r="A103" s="32" t="s">
        <v>57</v>
      </c>
      <c r="B103" s="38"/>
      <c r="E103" s="40" t="s">
        <v>622</v>
      </c>
      <c r="J103" s="39"/>
    </row>
    <row r="104" spans="1:16" ht="409.5" x14ac:dyDescent="0.25">
      <c r="A104" s="32" t="s">
        <v>59</v>
      </c>
      <c r="B104" s="38"/>
      <c r="E104" s="34" t="s">
        <v>589</v>
      </c>
      <c r="J104" s="39"/>
    </row>
    <row r="105" spans="1:16" x14ac:dyDescent="0.25">
      <c r="A105" s="32" t="s">
        <v>50</v>
      </c>
      <c r="B105" s="32">
        <v>24</v>
      </c>
      <c r="C105" s="33" t="s">
        <v>623</v>
      </c>
      <c r="D105" s="32" t="s">
        <v>52</v>
      </c>
      <c r="E105" s="34" t="s">
        <v>624</v>
      </c>
      <c r="F105" s="35" t="s">
        <v>54</v>
      </c>
      <c r="G105" s="36">
        <v>1.1399999999999999</v>
      </c>
      <c r="H105" s="36">
        <v>0</v>
      </c>
      <c r="I105" s="36">
        <f>ROUND(G105*H105,P4)</f>
        <v>0</v>
      </c>
      <c r="J105" s="35" t="s">
        <v>55</v>
      </c>
      <c r="O105" s="37">
        <f>I105*0.21</f>
        <v>0</v>
      </c>
      <c r="P105" s="6">
        <v>3</v>
      </c>
    </row>
    <row r="106" spans="1:16" x14ac:dyDescent="0.25">
      <c r="A106" s="32" t="s">
        <v>56</v>
      </c>
      <c r="B106" s="38"/>
      <c r="E106" s="41" t="s">
        <v>52</v>
      </c>
      <c r="J106" s="39"/>
    </row>
    <row r="107" spans="1:16" x14ac:dyDescent="0.25">
      <c r="A107" s="32" t="s">
        <v>57</v>
      </c>
      <c r="B107" s="38"/>
      <c r="E107" s="40" t="s">
        <v>625</v>
      </c>
      <c r="J107" s="39"/>
    </row>
    <row r="108" spans="1:16" ht="375" x14ac:dyDescent="0.25">
      <c r="A108" s="32" t="s">
        <v>59</v>
      </c>
      <c r="B108" s="38"/>
      <c r="E108" s="34" t="s">
        <v>608</v>
      </c>
      <c r="J108" s="39"/>
    </row>
    <row r="109" spans="1:16" x14ac:dyDescent="0.25">
      <c r="A109" s="32" t="s">
        <v>50</v>
      </c>
      <c r="B109" s="32">
        <v>25</v>
      </c>
      <c r="C109" s="33" t="s">
        <v>626</v>
      </c>
      <c r="D109" s="32" t="s">
        <v>52</v>
      </c>
      <c r="E109" s="34" t="s">
        <v>627</v>
      </c>
      <c r="F109" s="35" t="s">
        <v>87</v>
      </c>
      <c r="G109" s="36">
        <v>21.62</v>
      </c>
      <c r="H109" s="36">
        <v>0</v>
      </c>
      <c r="I109" s="36">
        <f>ROUND(G109*H109,P4)</f>
        <v>0</v>
      </c>
      <c r="J109" s="35" t="s">
        <v>55</v>
      </c>
      <c r="O109" s="37">
        <f>I109*0.21</f>
        <v>0</v>
      </c>
      <c r="P109" s="6">
        <v>3</v>
      </c>
    </row>
    <row r="110" spans="1:16" ht="30" x14ac:dyDescent="0.25">
      <c r="A110" s="32" t="s">
        <v>56</v>
      </c>
      <c r="B110" s="38"/>
      <c r="E110" s="34" t="s">
        <v>628</v>
      </c>
      <c r="J110" s="39"/>
    </row>
    <row r="111" spans="1:16" x14ac:dyDescent="0.25">
      <c r="A111" s="32" t="s">
        <v>57</v>
      </c>
      <c r="B111" s="38"/>
      <c r="E111" s="40" t="s">
        <v>629</v>
      </c>
      <c r="J111" s="39"/>
    </row>
    <row r="112" spans="1:16" ht="409.5" x14ac:dyDescent="0.25">
      <c r="A112" s="32" t="s">
        <v>59</v>
      </c>
      <c r="B112" s="38"/>
      <c r="E112" s="34" t="s">
        <v>589</v>
      </c>
      <c r="J112" s="39"/>
    </row>
    <row r="113" spans="1:16" x14ac:dyDescent="0.25">
      <c r="A113" s="32" t="s">
        <v>50</v>
      </c>
      <c r="B113" s="32">
        <v>26</v>
      </c>
      <c r="C113" s="33" t="s">
        <v>630</v>
      </c>
      <c r="D113" s="32" t="s">
        <v>52</v>
      </c>
      <c r="E113" s="34" t="s">
        <v>631</v>
      </c>
      <c r="F113" s="35" t="s">
        <v>54</v>
      </c>
      <c r="G113" s="36">
        <v>4.79</v>
      </c>
      <c r="H113" s="36">
        <v>0</v>
      </c>
      <c r="I113" s="36">
        <f>ROUND(G113*H113,P4)</f>
        <v>0</v>
      </c>
      <c r="J113" s="35" t="s">
        <v>55</v>
      </c>
      <c r="O113" s="37">
        <f>I113*0.21</f>
        <v>0</v>
      </c>
      <c r="P113" s="6">
        <v>3</v>
      </c>
    </row>
    <row r="114" spans="1:16" x14ac:dyDescent="0.25">
      <c r="A114" s="32" t="s">
        <v>56</v>
      </c>
      <c r="B114" s="38"/>
      <c r="E114" s="41" t="s">
        <v>52</v>
      </c>
      <c r="J114" s="39"/>
    </row>
    <row r="115" spans="1:16" x14ac:dyDescent="0.25">
      <c r="A115" s="32" t="s">
        <v>57</v>
      </c>
      <c r="B115" s="38"/>
      <c r="E115" s="40" t="s">
        <v>632</v>
      </c>
      <c r="J115" s="39"/>
    </row>
    <row r="116" spans="1:16" ht="375" x14ac:dyDescent="0.25">
      <c r="A116" s="32" t="s">
        <v>59</v>
      </c>
      <c r="B116" s="38"/>
      <c r="E116" s="34" t="s">
        <v>608</v>
      </c>
      <c r="J116" s="39"/>
    </row>
    <row r="117" spans="1:16" x14ac:dyDescent="0.25">
      <c r="A117" s="32" t="s">
        <v>50</v>
      </c>
      <c r="B117" s="32">
        <v>27</v>
      </c>
      <c r="C117" s="33" t="s">
        <v>633</v>
      </c>
      <c r="D117" s="32" t="s">
        <v>52</v>
      </c>
      <c r="E117" s="34" t="s">
        <v>634</v>
      </c>
      <c r="F117" s="35" t="s">
        <v>81</v>
      </c>
      <c r="G117" s="36">
        <v>18.8</v>
      </c>
      <c r="H117" s="36">
        <v>0</v>
      </c>
      <c r="I117" s="36">
        <f>ROUND(G117*H117,P4)</f>
        <v>0</v>
      </c>
      <c r="J117" s="35" t="s">
        <v>55</v>
      </c>
      <c r="O117" s="37">
        <f>I117*0.21</f>
        <v>0</v>
      </c>
      <c r="P117" s="6">
        <v>3</v>
      </c>
    </row>
    <row r="118" spans="1:16" x14ac:dyDescent="0.25">
      <c r="A118" s="32" t="s">
        <v>56</v>
      </c>
      <c r="B118" s="38"/>
      <c r="E118" s="41" t="s">
        <v>52</v>
      </c>
      <c r="J118" s="39"/>
    </row>
    <row r="119" spans="1:16" x14ac:dyDescent="0.25">
      <c r="A119" s="32" t="s">
        <v>57</v>
      </c>
      <c r="B119" s="38"/>
      <c r="E119" s="40" t="s">
        <v>635</v>
      </c>
      <c r="J119" s="39"/>
    </row>
    <row r="120" spans="1:16" ht="330" x14ac:dyDescent="0.25">
      <c r="A120" s="32" t="s">
        <v>59</v>
      </c>
      <c r="B120" s="38"/>
      <c r="E120" s="34" t="s">
        <v>636</v>
      </c>
      <c r="J120" s="39"/>
    </row>
    <row r="121" spans="1:16" x14ac:dyDescent="0.25">
      <c r="A121" s="32" t="s">
        <v>50</v>
      </c>
      <c r="B121" s="32">
        <v>28</v>
      </c>
      <c r="C121" s="33" t="s">
        <v>637</v>
      </c>
      <c r="D121" s="32" t="s">
        <v>52</v>
      </c>
      <c r="E121" s="34" t="s">
        <v>638</v>
      </c>
      <c r="F121" s="35" t="s">
        <v>87</v>
      </c>
      <c r="G121" s="36">
        <v>1.32</v>
      </c>
      <c r="H121" s="36">
        <v>0</v>
      </c>
      <c r="I121" s="36">
        <f>ROUND(G121*H121,P4)</f>
        <v>0</v>
      </c>
      <c r="J121" s="35" t="s">
        <v>55</v>
      </c>
      <c r="O121" s="37">
        <f>I121*0.21</f>
        <v>0</v>
      </c>
      <c r="P121" s="6">
        <v>3</v>
      </c>
    </row>
    <row r="122" spans="1:16" x14ac:dyDescent="0.25">
      <c r="A122" s="32" t="s">
        <v>56</v>
      </c>
      <c r="B122" s="38"/>
      <c r="E122" s="41" t="s">
        <v>52</v>
      </c>
      <c r="J122" s="39"/>
    </row>
    <row r="123" spans="1:16" x14ac:dyDescent="0.25">
      <c r="A123" s="32" t="s">
        <v>57</v>
      </c>
      <c r="B123" s="38"/>
      <c r="E123" s="40" t="s">
        <v>639</v>
      </c>
      <c r="J123" s="39"/>
    </row>
    <row r="124" spans="1:16" ht="409.5" x14ac:dyDescent="0.25">
      <c r="A124" s="32" t="s">
        <v>59</v>
      </c>
      <c r="B124" s="38"/>
      <c r="E124" s="34" t="s">
        <v>194</v>
      </c>
      <c r="J124" s="39"/>
    </row>
    <row r="125" spans="1:16" x14ac:dyDescent="0.25">
      <c r="A125" s="32" t="s">
        <v>50</v>
      </c>
      <c r="B125" s="32">
        <v>29</v>
      </c>
      <c r="C125" s="33" t="s">
        <v>640</v>
      </c>
      <c r="D125" s="32" t="s">
        <v>52</v>
      </c>
      <c r="E125" s="34" t="s">
        <v>641</v>
      </c>
      <c r="F125" s="35" t="s">
        <v>87</v>
      </c>
      <c r="G125" s="36">
        <v>44.69</v>
      </c>
      <c r="H125" s="36">
        <v>0</v>
      </c>
      <c r="I125" s="36">
        <f>ROUND(G125*H125,P4)</f>
        <v>0</v>
      </c>
      <c r="J125" s="35" t="s">
        <v>55</v>
      </c>
      <c r="O125" s="37">
        <f>I125*0.21</f>
        <v>0</v>
      </c>
      <c r="P125" s="6">
        <v>3</v>
      </c>
    </row>
    <row r="126" spans="1:16" x14ac:dyDescent="0.25">
      <c r="A126" s="32" t="s">
        <v>56</v>
      </c>
      <c r="B126" s="38"/>
      <c r="E126" s="41" t="s">
        <v>52</v>
      </c>
      <c r="J126" s="39"/>
    </row>
    <row r="127" spans="1:16" ht="30" x14ac:dyDescent="0.25">
      <c r="A127" s="32" t="s">
        <v>57</v>
      </c>
      <c r="B127" s="38"/>
      <c r="E127" s="40" t="s">
        <v>642</v>
      </c>
      <c r="J127" s="39"/>
    </row>
    <row r="128" spans="1:16" ht="409.5" x14ac:dyDescent="0.25">
      <c r="A128" s="32" t="s">
        <v>59</v>
      </c>
      <c r="B128" s="38"/>
      <c r="E128" s="34" t="s">
        <v>194</v>
      </c>
      <c r="J128" s="39"/>
    </row>
    <row r="129" spans="1:16" x14ac:dyDescent="0.25">
      <c r="A129" s="32" t="s">
        <v>50</v>
      </c>
      <c r="B129" s="32">
        <v>30</v>
      </c>
      <c r="C129" s="33" t="s">
        <v>190</v>
      </c>
      <c r="D129" s="32" t="s">
        <v>52</v>
      </c>
      <c r="E129" s="34" t="s">
        <v>191</v>
      </c>
      <c r="F129" s="35" t="s">
        <v>87</v>
      </c>
      <c r="G129" s="36">
        <v>4.74</v>
      </c>
      <c r="H129" s="36">
        <v>0</v>
      </c>
      <c r="I129" s="36">
        <f>ROUND(G129*H129,P4)</f>
        <v>0</v>
      </c>
      <c r="J129" s="35" t="s">
        <v>55</v>
      </c>
      <c r="O129" s="37">
        <f>I129*0.21</f>
        <v>0</v>
      </c>
      <c r="P129" s="6">
        <v>3</v>
      </c>
    </row>
    <row r="130" spans="1:16" x14ac:dyDescent="0.25">
      <c r="A130" s="32" t="s">
        <v>56</v>
      </c>
      <c r="B130" s="38"/>
      <c r="E130" s="34" t="s">
        <v>643</v>
      </c>
      <c r="J130" s="39"/>
    </row>
    <row r="131" spans="1:16" x14ac:dyDescent="0.25">
      <c r="A131" s="32" t="s">
        <v>57</v>
      </c>
      <c r="B131" s="38"/>
      <c r="E131" s="40" t="s">
        <v>644</v>
      </c>
      <c r="J131" s="39"/>
    </row>
    <row r="132" spans="1:16" ht="409.5" x14ac:dyDescent="0.25">
      <c r="A132" s="32" t="s">
        <v>59</v>
      </c>
      <c r="B132" s="38"/>
      <c r="E132" s="34" t="s">
        <v>194</v>
      </c>
      <c r="J132" s="39"/>
    </row>
    <row r="133" spans="1:16" x14ac:dyDescent="0.25">
      <c r="A133" s="32" t="s">
        <v>50</v>
      </c>
      <c r="B133" s="32">
        <v>31</v>
      </c>
      <c r="C133" s="33" t="s">
        <v>645</v>
      </c>
      <c r="D133" s="32" t="s">
        <v>52</v>
      </c>
      <c r="E133" s="34" t="s">
        <v>646</v>
      </c>
      <c r="F133" s="35" t="s">
        <v>87</v>
      </c>
      <c r="G133" s="36">
        <v>8.02</v>
      </c>
      <c r="H133" s="36">
        <v>0</v>
      </c>
      <c r="I133" s="36">
        <f>ROUND(G133*H133,P4)</f>
        <v>0</v>
      </c>
      <c r="J133" s="35" t="s">
        <v>55</v>
      </c>
      <c r="O133" s="37">
        <f>I133*0.21</f>
        <v>0</v>
      </c>
      <c r="P133" s="6">
        <v>3</v>
      </c>
    </row>
    <row r="134" spans="1:16" x14ac:dyDescent="0.25">
      <c r="A134" s="32" t="s">
        <v>56</v>
      </c>
      <c r="B134" s="38"/>
      <c r="E134" s="41" t="s">
        <v>52</v>
      </c>
      <c r="J134" s="39"/>
    </row>
    <row r="135" spans="1:16" x14ac:dyDescent="0.25">
      <c r="A135" s="32" t="s">
        <v>57</v>
      </c>
      <c r="B135" s="38"/>
      <c r="E135" s="40" t="s">
        <v>647</v>
      </c>
      <c r="J135" s="39"/>
    </row>
    <row r="136" spans="1:16" ht="390" x14ac:dyDescent="0.25">
      <c r="A136" s="32" t="s">
        <v>59</v>
      </c>
      <c r="B136" s="38"/>
      <c r="E136" s="34" t="s">
        <v>648</v>
      </c>
      <c r="J136" s="39"/>
    </row>
    <row r="137" spans="1:16" x14ac:dyDescent="0.25">
      <c r="A137" s="32" t="s">
        <v>50</v>
      </c>
      <c r="B137" s="32">
        <v>32</v>
      </c>
      <c r="C137" s="33" t="s">
        <v>195</v>
      </c>
      <c r="D137" s="32" t="s">
        <v>52</v>
      </c>
      <c r="E137" s="34" t="s">
        <v>196</v>
      </c>
      <c r="F137" s="35" t="s">
        <v>87</v>
      </c>
      <c r="G137" s="36">
        <v>14.23</v>
      </c>
      <c r="H137" s="36">
        <v>0</v>
      </c>
      <c r="I137" s="36">
        <f>ROUND(G137*H137,P4)</f>
        <v>0</v>
      </c>
      <c r="J137" s="35" t="s">
        <v>55</v>
      </c>
      <c r="O137" s="37">
        <f>I137*0.21</f>
        <v>0</v>
      </c>
      <c r="P137" s="6">
        <v>3</v>
      </c>
    </row>
    <row r="138" spans="1:16" ht="30" x14ac:dyDescent="0.25">
      <c r="A138" s="32" t="s">
        <v>56</v>
      </c>
      <c r="B138" s="38"/>
      <c r="E138" s="34" t="s">
        <v>649</v>
      </c>
      <c r="J138" s="39"/>
    </row>
    <row r="139" spans="1:16" x14ac:dyDescent="0.25">
      <c r="A139" s="32" t="s">
        <v>57</v>
      </c>
      <c r="B139" s="38"/>
      <c r="E139" s="40" t="s">
        <v>650</v>
      </c>
      <c r="J139" s="39"/>
    </row>
    <row r="140" spans="1:16" ht="180" x14ac:dyDescent="0.25">
      <c r="A140" s="32" t="s">
        <v>59</v>
      </c>
      <c r="B140" s="38"/>
      <c r="E140" s="34" t="s">
        <v>199</v>
      </c>
      <c r="J140" s="39"/>
    </row>
    <row r="141" spans="1:16" x14ac:dyDescent="0.25">
      <c r="A141" s="26" t="s">
        <v>47</v>
      </c>
      <c r="B141" s="27"/>
      <c r="C141" s="28" t="s">
        <v>200</v>
      </c>
      <c r="D141" s="29"/>
      <c r="E141" s="26" t="s">
        <v>201</v>
      </c>
      <c r="F141" s="29"/>
      <c r="G141" s="29"/>
      <c r="H141" s="29"/>
      <c r="I141" s="30">
        <f>SUMIFS(I142:I157,A142:A157,"P")</f>
        <v>0</v>
      </c>
      <c r="J141" s="31"/>
    </row>
    <row r="142" spans="1:16" x14ac:dyDescent="0.25">
      <c r="A142" s="32" t="s">
        <v>50</v>
      </c>
      <c r="B142" s="32">
        <v>33</v>
      </c>
      <c r="C142" s="33" t="s">
        <v>651</v>
      </c>
      <c r="D142" s="32" t="s">
        <v>52</v>
      </c>
      <c r="E142" s="34" t="s">
        <v>652</v>
      </c>
      <c r="F142" s="35" t="s">
        <v>81</v>
      </c>
      <c r="G142" s="36">
        <v>74</v>
      </c>
      <c r="H142" s="36">
        <v>0</v>
      </c>
      <c r="I142" s="36">
        <f>ROUND(G142*H142,P4)</f>
        <v>0</v>
      </c>
      <c r="J142" s="35" t="s">
        <v>55</v>
      </c>
      <c r="O142" s="37">
        <f>I142*0.21</f>
        <v>0</v>
      </c>
      <c r="P142" s="6">
        <v>3</v>
      </c>
    </row>
    <row r="143" spans="1:16" x14ac:dyDescent="0.25">
      <c r="A143" s="32" t="s">
        <v>56</v>
      </c>
      <c r="B143" s="38"/>
      <c r="E143" s="41" t="s">
        <v>52</v>
      </c>
      <c r="J143" s="39"/>
    </row>
    <row r="144" spans="1:16" x14ac:dyDescent="0.25">
      <c r="A144" s="32" t="s">
        <v>57</v>
      </c>
      <c r="B144" s="38"/>
      <c r="E144" s="40" t="s">
        <v>653</v>
      </c>
      <c r="J144" s="39"/>
    </row>
    <row r="145" spans="1:16" ht="120" x14ac:dyDescent="0.25">
      <c r="A145" s="32" t="s">
        <v>59</v>
      </c>
      <c r="B145" s="38"/>
      <c r="E145" s="34" t="s">
        <v>221</v>
      </c>
      <c r="J145" s="39"/>
    </row>
    <row r="146" spans="1:16" x14ac:dyDescent="0.25">
      <c r="A146" s="32" t="s">
        <v>50</v>
      </c>
      <c r="B146" s="32">
        <v>34</v>
      </c>
      <c r="C146" s="33" t="s">
        <v>441</v>
      </c>
      <c r="D146" s="32" t="s">
        <v>52</v>
      </c>
      <c r="E146" s="34" t="s">
        <v>442</v>
      </c>
      <c r="F146" s="35" t="s">
        <v>87</v>
      </c>
      <c r="G146" s="36">
        <v>1.48</v>
      </c>
      <c r="H146" s="36">
        <v>0</v>
      </c>
      <c r="I146" s="36">
        <f>ROUND(G146*H146,P4)</f>
        <v>0</v>
      </c>
      <c r="J146" s="35" t="s">
        <v>55</v>
      </c>
      <c r="O146" s="37">
        <f>I146*0.21</f>
        <v>0</v>
      </c>
      <c r="P146" s="6">
        <v>3</v>
      </c>
    </row>
    <row r="147" spans="1:16" ht="60" x14ac:dyDescent="0.25">
      <c r="A147" s="32" t="s">
        <v>56</v>
      </c>
      <c r="B147" s="38"/>
      <c r="E147" s="34" t="s">
        <v>654</v>
      </c>
      <c r="J147" s="39"/>
    </row>
    <row r="148" spans="1:16" ht="30" x14ac:dyDescent="0.25">
      <c r="A148" s="32" t="s">
        <v>57</v>
      </c>
      <c r="B148" s="38"/>
      <c r="E148" s="40" t="s">
        <v>655</v>
      </c>
      <c r="J148" s="39"/>
    </row>
    <row r="149" spans="1:16" ht="195" x14ac:dyDescent="0.25">
      <c r="A149" s="32" t="s">
        <v>59</v>
      </c>
      <c r="B149" s="38"/>
      <c r="E149" s="34" t="s">
        <v>230</v>
      </c>
      <c r="J149" s="39"/>
    </row>
    <row r="150" spans="1:16" x14ac:dyDescent="0.25">
      <c r="A150" s="32" t="s">
        <v>50</v>
      </c>
      <c r="B150" s="32">
        <v>35</v>
      </c>
      <c r="C150" s="33" t="s">
        <v>226</v>
      </c>
      <c r="D150" s="32" t="s">
        <v>52</v>
      </c>
      <c r="E150" s="34" t="s">
        <v>227</v>
      </c>
      <c r="F150" s="35" t="s">
        <v>87</v>
      </c>
      <c r="G150" s="36">
        <v>1.85</v>
      </c>
      <c r="H150" s="36">
        <v>0</v>
      </c>
      <c r="I150" s="36">
        <f>ROUND(G150*H150,P4)</f>
        <v>0</v>
      </c>
      <c r="J150" s="35" t="s">
        <v>55</v>
      </c>
      <c r="O150" s="37">
        <f>I150*0.21</f>
        <v>0</v>
      </c>
      <c r="P150" s="6">
        <v>3</v>
      </c>
    </row>
    <row r="151" spans="1:16" ht="60" x14ac:dyDescent="0.25">
      <c r="A151" s="32" t="s">
        <v>56</v>
      </c>
      <c r="B151" s="38"/>
      <c r="E151" s="34" t="s">
        <v>656</v>
      </c>
      <c r="J151" s="39"/>
    </row>
    <row r="152" spans="1:16" ht="30" x14ac:dyDescent="0.25">
      <c r="A152" s="32" t="s">
        <v>57</v>
      </c>
      <c r="B152" s="38"/>
      <c r="E152" s="40" t="s">
        <v>657</v>
      </c>
      <c r="J152" s="39"/>
    </row>
    <row r="153" spans="1:16" ht="195" x14ac:dyDescent="0.25">
      <c r="A153" s="32" t="s">
        <v>59</v>
      </c>
      <c r="B153" s="38"/>
      <c r="E153" s="34" t="s">
        <v>230</v>
      </c>
      <c r="J153" s="39"/>
    </row>
    <row r="154" spans="1:16" x14ac:dyDescent="0.25">
      <c r="A154" s="32" t="s">
        <v>50</v>
      </c>
      <c r="B154" s="32">
        <v>36</v>
      </c>
      <c r="C154" s="33" t="s">
        <v>658</v>
      </c>
      <c r="D154" s="32" t="s">
        <v>52</v>
      </c>
      <c r="E154" s="34" t="s">
        <v>659</v>
      </c>
      <c r="F154" s="35" t="s">
        <v>87</v>
      </c>
      <c r="G154" s="36">
        <v>1.48</v>
      </c>
      <c r="H154" s="36">
        <v>0</v>
      </c>
      <c r="I154" s="36">
        <f>ROUND(G154*H154,P4)</f>
        <v>0</v>
      </c>
      <c r="J154" s="35" t="s">
        <v>55</v>
      </c>
      <c r="O154" s="37">
        <f>I154*0.21</f>
        <v>0</v>
      </c>
      <c r="P154" s="6">
        <v>3</v>
      </c>
    </row>
    <row r="155" spans="1:16" ht="60" x14ac:dyDescent="0.25">
      <c r="A155" s="32" t="s">
        <v>56</v>
      </c>
      <c r="B155" s="38"/>
      <c r="E155" s="34" t="s">
        <v>660</v>
      </c>
      <c r="J155" s="39"/>
    </row>
    <row r="156" spans="1:16" x14ac:dyDescent="0.25">
      <c r="A156" s="32" t="s">
        <v>57</v>
      </c>
      <c r="B156" s="38"/>
      <c r="E156" s="40" t="s">
        <v>661</v>
      </c>
      <c r="J156" s="39"/>
    </row>
    <row r="157" spans="1:16" ht="195" x14ac:dyDescent="0.25">
      <c r="A157" s="32" t="s">
        <v>59</v>
      </c>
      <c r="B157" s="38"/>
      <c r="E157" s="34" t="s">
        <v>230</v>
      </c>
      <c r="J157" s="39"/>
    </row>
    <row r="158" spans="1:16" x14ac:dyDescent="0.25">
      <c r="A158" s="26" t="s">
        <v>47</v>
      </c>
      <c r="B158" s="27"/>
      <c r="C158" s="28" t="s">
        <v>662</v>
      </c>
      <c r="D158" s="29"/>
      <c r="E158" s="26" t="s">
        <v>663</v>
      </c>
      <c r="F158" s="29"/>
      <c r="G158" s="29"/>
      <c r="H158" s="29"/>
      <c r="I158" s="30">
        <f>SUMIFS(I159:I186,A159:A186,"P")</f>
        <v>0</v>
      </c>
      <c r="J158" s="31"/>
    </row>
    <row r="159" spans="1:16" ht="30" x14ac:dyDescent="0.25">
      <c r="A159" s="32" t="s">
        <v>50</v>
      </c>
      <c r="B159" s="32">
        <v>37</v>
      </c>
      <c r="C159" s="33" t="s">
        <v>664</v>
      </c>
      <c r="D159" s="32" t="s">
        <v>52</v>
      </c>
      <c r="E159" s="34" t="s">
        <v>665</v>
      </c>
      <c r="F159" s="35" t="s">
        <v>81</v>
      </c>
      <c r="G159" s="36">
        <v>77.73</v>
      </c>
      <c r="H159" s="36">
        <v>0</v>
      </c>
      <c r="I159" s="36">
        <f>ROUND(G159*H159,P4)</f>
        <v>0</v>
      </c>
      <c r="J159" s="35" t="s">
        <v>55</v>
      </c>
      <c r="O159" s="37">
        <f>I159*0.21</f>
        <v>0</v>
      </c>
      <c r="P159" s="6">
        <v>3</v>
      </c>
    </row>
    <row r="160" spans="1:16" x14ac:dyDescent="0.25">
      <c r="A160" s="32" t="s">
        <v>56</v>
      </c>
      <c r="B160" s="38"/>
      <c r="E160" s="41"/>
      <c r="J160" s="39"/>
    </row>
    <row r="161" spans="1:16" x14ac:dyDescent="0.25">
      <c r="A161" s="32" t="s">
        <v>57</v>
      </c>
      <c r="B161" s="38"/>
      <c r="E161" s="40" t="s">
        <v>666</v>
      </c>
      <c r="J161" s="39"/>
    </row>
    <row r="162" spans="1:16" ht="285" x14ac:dyDescent="0.25">
      <c r="A162" s="32" t="s">
        <v>59</v>
      </c>
      <c r="B162" s="38"/>
      <c r="E162" s="34" t="s">
        <v>667</v>
      </c>
      <c r="J162" s="39"/>
    </row>
    <row r="163" spans="1:16" ht="30" x14ac:dyDescent="0.25">
      <c r="A163" s="32" t="s">
        <v>50</v>
      </c>
      <c r="B163" s="32">
        <v>38</v>
      </c>
      <c r="C163" s="33" t="s">
        <v>668</v>
      </c>
      <c r="D163" s="32" t="s">
        <v>52</v>
      </c>
      <c r="E163" s="34" t="s">
        <v>669</v>
      </c>
      <c r="F163" s="35" t="s">
        <v>81</v>
      </c>
      <c r="G163" s="36">
        <v>95.48</v>
      </c>
      <c r="H163" s="36">
        <v>0</v>
      </c>
      <c r="I163" s="36">
        <f>ROUND(G163*H163,P4)</f>
        <v>0</v>
      </c>
      <c r="J163" s="35" t="s">
        <v>55</v>
      </c>
      <c r="O163" s="37">
        <f>I163*0.21</f>
        <v>0</v>
      </c>
      <c r="P163" s="6">
        <v>3</v>
      </c>
    </row>
    <row r="164" spans="1:16" x14ac:dyDescent="0.25">
      <c r="A164" s="32" t="s">
        <v>56</v>
      </c>
      <c r="B164" s="38"/>
      <c r="E164" s="41"/>
      <c r="J164" s="39"/>
    </row>
    <row r="165" spans="1:16" x14ac:dyDescent="0.25">
      <c r="A165" s="32" t="s">
        <v>57</v>
      </c>
      <c r="B165" s="38"/>
      <c r="E165" s="40" t="s">
        <v>670</v>
      </c>
      <c r="J165" s="39"/>
    </row>
    <row r="166" spans="1:16" ht="285" x14ac:dyDescent="0.25">
      <c r="A166" s="32" t="s">
        <v>59</v>
      </c>
      <c r="B166" s="38"/>
      <c r="E166" s="34" t="s">
        <v>667</v>
      </c>
      <c r="J166" s="39"/>
    </row>
    <row r="167" spans="1:16" x14ac:dyDescent="0.25">
      <c r="A167" s="32" t="s">
        <v>50</v>
      </c>
      <c r="B167" s="32">
        <v>39</v>
      </c>
      <c r="C167" s="33" t="s">
        <v>671</v>
      </c>
      <c r="D167" s="32" t="s">
        <v>52</v>
      </c>
      <c r="E167" s="34" t="s">
        <v>672</v>
      </c>
      <c r="F167" s="35" t="s">
        <v>81</v>
      </c>
      <c r="G167" s="36">
        <v>12.5</v>
      </c>
      <c r="H167" s="36">
        <v>0</v>
      </c>
      <c r="I167" s="36">
        <f>ROUND(G167*H167,P4)</f>
        <v>0</v>
      </c>
      <c r="J167" s="35" t="s">
        <v>55</v>
      </c>
      <c r="O167" s="37">
        <f>I167*0.21</f>
        <v>0</v>
      </c>
      <c r="P167" s="6">
        <v>3</v>
      </c>
    </row>
    <row r="168" spans="1:16" ht="30" x14ac:dyDescent="0.25">
      <c r="A168" s="32" t="s">
        <v>56</v>
      </c>
      <c r="B168" s="38"/>
      <c r="E168" s="34" t="s">
        <v>673</v>
      </c>
      <c r="J168" s="39"/>
    </row>
    <row r="169" spans="1:16" x14ac:dyDescent="0.25">
      <c r="A169" s="32" t="s">
        <v>57</v>
      </c>
      <c r="B169" s="38"/>
      <c r="E169" s="40" t="s">
        <v>674</v>
      </c>
      <c r="J169" s="39"/>
    </row>
    <row r="170" spans="1:16" ht="300" x14ac:dyDescent="0.25">
      <c r="A170" s="32" t="s">
        <v>59</v>
      </c>
      <c r="B170" s="38"/>
      <c r="E170" s="34" t="s">
        <v>675</v>
      </c>
      <c r="J170" s="39"/>
    </row>
    <row r="171" spans="1:16" ht="30" x14ac:dyDescent="0.25">
      <c r="A171" s="32" t="s">
        <v>50</v>
      </c>
      <c r="B171" s="32">
        <v>40</v>
      </c>
      <c r="C171" s="33" t="s">
        <v>676</v>
      </c>
      <c r="D171" s="32" t="s">
        <v>52</v>
      </c>
      <c r="E171" s="34" t="s">
        <v>677</v>
      </c>
      <c r="F171" s="35" t="s">
        <v>81</v>
      </c>
      <c r="G171" s="36">
        <v>98.04</v>
      </c>
      <c r="H171" s="36">
        <v>0</v>
      </c>
      <c r="I171" s="36">
        <f>ROUND(G171*H171,P4)</f>
        <v>0</v>
      </c>
      <c r="J171" s="35" t="s">
        <v>55</v>
      </c>
      <c r="O171" s="37">
        <f>I171*0.21</f>
        <v>0</v>
      </c>
      <c r="P171" s="6">
        <v>3</v>
      </c>
    </row>
    <row r="172" spans="1:16" ht="30" x14ac:dyDescent="0.25">
      <c r="A172" s="32" t="s">
        <v>56</v>
      </c>
      <c r="B172" s="38"/>
      <c r="E172" s="34" t="s">
        <v>673</v>
      </c>
      <c r="J172" s="39"/>
    </row>
    <row r="173" spans="1:16" x14ac:dyDescent="0.25">
      <c r="A173" s="32" t="s">
        <v>57</v>
      </c>
      <c r="B173" s="38"/>
      <c r="E173" s="40" t="s">
        <v>678</v>
      </c>
      <c r="J173" s="39"/>
    </row>
    <row r="174" spans="1:16" ht="300" x14ac:dyDescent="0.25">
      <c r="A174" s="32" t="s">
        <v>59</v>
      </c>
      <c r="B174" s="38"/>
      <c r="E174" s="34" t="s">
        <v>679</v>
      </c>
      <c r="J174" s="39"/>
    </row>
    <row r="175" spans="1:16" x14ac:dyDescent="0.25">
      <c r="A175" s="32" t="s">
        <v>50</v>
      </c>
      <c r="B175" s="32">
        <v>41</v>
      </c>
      <c r="C175" s="33" t="s">
        <v>680</v>
      </c>
      <c r="D175" s="32" t="s">
        <v>52</v>
      </c>
      <c r="E175" s="34" t="s">
        <v>681</v>
      </c>
      <c r="F175" s="35" t="s">
        <v>81</v>
      </c>
      <c r="G175" s="36">
        <v>173.21</v>
      </c>
      <c r="H175" s="36">
        <v>0</v>
      </c>
      <c r="I175" s="36">
        <f>ROUND(G175*H175,P4)</f>
        <v>0</v>
      </c>
      <c r="J175" s="35" t="s">
        <v>55</v>
      </c>
      <c r="O175" s="37">
        <f>I175*0.21</f>
        <v>0</v>
      </c>
      <c r="P175" s="6">
        <v>3</v>
      </c>
    </row>
    <row r="176" spans="1:16" x14ac:dyDescent="0.25">
      <c r="A176" s="32" t="s">
        <v>56</v>
      </c>
      <c r="B176" s="38"/>
      <c r="E176" s="41" t="s">
        <v>52</v>
      </c>
      <c r="J176" s="39"/>
    </row>
    <row r="177" spans="1:16" ht="45" x14ac:dyDescent="0.25">
      <c r="A177" s="32" t="s">
        <v>57</v>
      </c>
      <c r="B177" s="38"/>
      <c r="E177" s="40" t="s">
        <v>682</v>
      </c>
      <c r="J177" s="39"/>
    </row>
    <row r="178" spans="1:16" ht="75" x14ac:dyDescent="0.25">
      <c r="A178" s="32" t="s">
        <v>59</v>
      </c>
      <c r="B178" s="38"/>
      <c r="E178" s="34" t="s">
        <v>683</v>
      </c>
      <c r="J178" s="39"/>
    </row>
    <row r="179" spans="1:16" x14ac:dyDescent="0.25">
      <c r="A179" s="32" t="s">
        <v>50</v>
      </c>
      <c r="B179" s="32">
        <v>42</v>
      </c>
      <c r="C179" s="33" t="s">
        <v>684</v>
      </c>
      <c r="D179" s="32" t="s">
        <v>52</v>
      </c>
      <c r="E179" s="34" t="s">
        <v>685</v>
      </c>
      <c r="F179" s="35" t="s">
        <v>81</v>
      </c>
      <c r="G179" s="36">
        <v>54.8</v>
      </c>
      <c r="H179" s="36">
        <v>0</v>
      </c>
      <c r="I179" s="36">
        <f>ROUND(G179*H179,P4)</f>
        <v>0</v>
      </c>
      <c r="J179" s="35" t="s">
        <v>55</v>
      </c>
      <c r="O179" s="37">
        <f>I179*0.21</f>
        <v>0</v>
      </c>
      <c r="P179" s="6">
        <v>3</v>
      </c>
    </row>
    <row r="180" spans="1:16" x14ac:dyDescent="0.25">
      <c r="A180" s="32" t="s">
        <v>56</v>
      </c>
      <c r="B180" s="38"/>
      <c r="E180" s="41" t="s">
        <v>52</v>
      </c>
      <c r="J180" s="39"/>
    </row>
    <row r="181" spans="1:16" x14ac:dyDescent="0.25">
      <c r="A181" s="32" t="s">
        <v>57</v>
      </c>
      <c r="B181" s="38"/>
      <c r="E181" s="40" t="s">
        <v>686</v>
      </c>
      <c r="J181" s="39"/>
    </row>
    <row r="182" spans="1:16" ht="120" x14ac:dyDescent="0.25">
      <c r="A182" s="32" t="s">
        <v>59</v>
      </c>
      <c r="B182" s="38"/>
      <c r="E182" s="34" t="s">
        <v>687</v>
      </c>
      <c r="J182" s="39"/>
    </row>
    <row r="183" spans="1:16" x14ac:dyDescent="0.25">
      <c r="A183" s="32" t="s">
        <v>50</v>
      </c>
      <c r="B183" s="32">
        <v>43</v>
      </c>
      <c r="C183" s="33" t="s">
        <v>688</v>
      </c>
      <c r="D183" s="32" t="s">
        <v>52</v>
      </c>
      <c r="E183" s="34" t="s">
        <v>689</v>
      </c>
      <c r="F183" s="35" t="s">
        <v>81</v>
      </c>
      <c r="G183" s="36">
        <v>41.5</v>
      </c>
      <c r="H183" s="36">
        <v>0</v>
      </c>
      <c r="I183" s="36">
        <f>ROUND(G183*H183,P4)</f>
        <v>0</v>
      </c>
      <c r="J183" s="35" t="s">
        <v>55</v>
      </c>
      <c r="O183" s="37">
        <f>I183*0.21</f>
        <v>0</v>
      </c>
      <c r="P183" s="6">
        <v>3</v>
      </c>
    </row>
    <row r="184" spans="1:16" x14ac:dyDescent="0.25">
      <c r="A184" s="32" t="s">
        <v>56</v>
      </c>
      <c r="B184" s="38"/>
      <c r="E184" s="41" t="s">
        <v>52</v>
      </c>
      <c r="J184" s="39"/>
    </row>
    <row r="185" spans="1:16" x14ac:dyDescent="0.25">
      <c r="A185" s="32" t="s">
        <v>57</v>
      </c>
      <c r="B185" s="38"/>
      <c r="E185" s="40" t="s">
        <v>690</v>
      </c>
      <c r="J185" s="39"/>
    </row>
    <row r="186" spans="1:16" ht="120" x14ac:dyDescent="0.25">
      <c r="A186" s="32" t="s">
        <v>59</v>
      </c>
      <c r="B186" s="38"/>
      <c r="E186" s="34" t="s">
        <v>687</v>
      </c>
      <c r="J186" s="39"/>
    </row>
    <row r="187" spans="1:16" x14ac:dyDescent="0.25">
      <c r="A187" s="26" t="s">
        <v>47</v>
      </c>
      <c r="B187" s="27"/>
      <c r="C187" s="28" t="s">
        <v>256</v>
      </c>
      <c r="D187" s="29"/>
      <c r="E187" s="26" t="s">
        <v>257</v>
      </c>
      <c r="F187" s="29"/>
      <c r="G187" s="29"/>
      <c r="H187" s="29"/>
      <c r="I187" s="30">
        <f>SUMIFS(I188:I191,A188:A191,"P")</f>
        <v>0</v>
      </c>
      <c r="J187" s="31"/>
    </row>
    <row r="188" spans="1:16" x14ac:dyDescent="0.25">
      <c r="A188" s="32" t="s">
        <v>50</v>
      </c>
      <c r="B188" s="32">
        <v>44</v>
      </c>
      <c r="C188" s="33" t="s">
        <v>691</v>
      </c>
      <c r="D188" s="32" t="s">
        <v>52</v>
      </c>
      <c r="E188" s="34" t="s">
        <v>692</v>
      </c>
      <c r="F188" s="35" t="s">
        <v>97</v>
      </c>
      <c r="G188" s="36">
        <v>4</v>
      </c>
      <c r="H188" s="36">
        <v>0</v>
      </c>
      <c r="I188" s="36">
        <f>ROUND(G188*H188,P4)</f>
        <v>0</v>
      </c>
      <c r="J188" s="35" t="s">
        <v>55</v>
      </c>
      <c r="O188" s="37">
        <f>I188*0.21</f>
        <v>0</v>
      </c>
      <c r="P188" s="6">
        <v>3</v>
      </c>
    </row>
    <row r="189" spans="1:16" x14ac:dyDescent="0.25">
      <c r="A189" s="32" t="s">
        <v>56</v>
      </c>
      <c r="B189" s="38"/>
      <c r="E189" s="41" t="s">
        <v>52</v>
      </c>
      <c r="J189" s="39"/>
    </row>
    <row r="190" spans="1:16" x14ac:dyDescent="0.25">
      <c r="A190" s="32" t="s">
        <v>57</v>
      </c>
      <c r="B190" s="38"/>
      <c r="E190" s="40" t="s">
        <v>693</v>
      </c>
      <c r="J190" s="39"/>
    </row>
    <row r="191" spans="1:16" ht="330" x14ac:dyDescent="0.25">
      <c r="A191" s="32" t="s">
        <v>59</v>
      </c>
      <c r="B191" s="38"/>
      <c r="E191" s="34" t="s">
        <v>694</v>
      </c>
      <c r="J191" s="39"/>
    </row>
    <row r="192" spans="1:16" x14ac:dyDescent="0.25">
      <c r="A192" s="26" t="s">
        <v>47</v>
      </c>
      <c r="B192" s="27"/>
      <c r="C192" s="28" t="s">
        <v>280</v>
      </c>
      <c r="D192" s="29"/>
      <c r="E192" s="26" t="s">
        <v>281</v>
      </c>
      <c r="F192" s="29"/>
      <c r="G192" s="29"/>
      <c r="H192" s="29"/>
      <c r="I192" s="30">
        <f>SUMIFS(I193:I220,A193:A220,"P")</f>
        <v>0</v>
      </c>
      <c r="J192" s="31"/>
    </row>
    <row r="193" spans="1:16" x14ac:dyDescent="0.25">
      <c r="A193" s="32" t="s">
        <v>50</v>
      </c>
      <c r="B193" s="32">
        <v>45</v>
      </c>
      <c r="C193" s="33" t="s">
        <v>695</v>
      </c>
      <c r="D193" s="32" t="s">
        <v>52</v>
      </c>
      <c r="E193" s="34" t="s">
        <v>696</v>
      </c>
      <c r="F193" s="35" t="s">
        <v>97</v>
      </c>
      <c r="G193" s="36">
        <v>10.3</v>
      </c>
      <c r="H193" s="36">
        <v>0</v>
      </c>
      <c r="I193" s="36">
        <f>ROUND(G193*H193,P4)</f>
        <v>0</v>
      </c>
      <c r="J193" s="35" t="s">
        <v>55</v>
      </c>
      <c r="O193" s="37">
        <f>I193*0.21</f>
        <v>0</v>
      </c>
      <c r="P193" s="6">
        <v>3</v>
      </c>
    </row>
    <row r="194" spans="1:16" ht="60" x14ac:dyDescent="0.25">
      <c r="A194" s="32" t="s">
        <v>56</v>
      </c>
      <c r="B194" s="38"/>
      <c r="E194" s="34" t="s">
        <v>697</v>
      </c>
      <c r="J194" s="39"/>
    </row>
    <row r="195" spans="1:16" x14ac:dyDescent="0.25">
      <c r="A195" s="32" t="s">
        <v>57</v>
      </c>
      <c r="B195" s="38"/>
      <c r="E195" s="40" t="s">
        <v>698</v>
      </c>
      <c r="J195" s="39"/>
    </row>
    <row r="196" spans="1:16" ht="120" x14ac:dyDescent="0.25">
      <c r="A196" s="32" t="s">
        <v>59</v>
      </c>
      <c r="B196" s="38"/>
      <c r="E196" s="34" t="s">
        <v>699</v>
      </c>
      <c r="J196" s="39"/>
    </row>
    <row r="197" spans="1:16" x14ac:dyDescent="0.25">
      <c r="A197" s="32" t="s">
        <v>50</v>
      </c>
      <c r="B197" s="32">
        <v>46</v>
      </c>
      <c r="C197" s="33" t="s">
        <v>700</v>
      </c>
      <c r="D197" s="32" t="s">
        <v>52</v>
      </c>
      <c r="E197" s="34" t="s">
        <v>701</v>
      </c>
      <c r="F197" s="35" t="s">
        <v>97</v>
      </c>
      <c r="G197" s="36">
        <v>12</v>
      </c>
      <c r="H197" s="36">
        <v>0</v>
      </c>
      <c r="I197" s="36">
        <f>ROUND(G197*H197,P4)</f>
        <v>0</v>
      </c>
      <c r="J197" s="35" t="s">
        <v>55</v>
      </c>
      <c r="O197" s="37">
        <f>I197*0.21</f>
        <v>0</v>
      </c>
      <c r="P197" s="6">
        <v>3</v>
      </c>
    </row>
    <row r="198" spans="1:16" x14ac:dyDescent="0.25">
      <c r="A198" s="32" t="s">
        <v>56</v>
      </c>
      <c r="B198" s="38"/>
      <c r="E198" s="41" t="s">
        <v>52</v>
      </c>
      <c r="J198" s="39"/>
    </row>
    <row r="199" spans="1:16" x14ac:dyDescent="0.25">
      <c r="A199" s="32" t="s">
        <v>57</v>
      </c>
      <c r="B199" s="38"/>
      <c r="E199" s="40" t="s">
        <v>702</v>
      </c>
      <c r="J199" s="39"/>
    </row>
    <row r="200" spans="1:16" ht="210" x14ac:dyDescent="0.25">
      <c r="A200" s="32" t="s">
        <v>59</v>
      </c>
      <c r="B200" s="38"/>
      <c r="E200" s="34" t="s">
        <v>703</v>
      </c>
      <c r="J200" s="39"/>
    </row>
    <row r="201" spans="1:16" x14ac:dyDescent="0.25">
      <c r="A201" s="32" t="s">
        <v>50</v>
      </c>
      <c r="B201" s="32">
        <v>47</v>
      </c>
      <c r="C201" s="33" t="s">
        <v>704</v>
      </c>
      <c r="D201" s="32" t="s">
        <v>52</v>
      </c>
      <c r="E201" s="34" t="s">
        <v>705</v>
      </c>
      <c r="F201" s="35" t="s">
        <v>265</v>
      </c>
      <c r="G201" s="36">
        <v>2</v>
      </c>
      <c r="H201" s="36">
        <v>0</v>
      </c>
      <c r="I201" s="36">
        <f>ROUND(G201*H201,P4)</f>
        <v>0</v>
      </c>
      <c r="J201" s="35" t="s">
        <v>55</v>
      </c>
      <c r="O201" s="37">
        <f>I201*0.21</f>
        <v>0</v>
      </c>
      <c r="P201" s="6">
        <v>3</v>
      </c>
    </row>
    <row r="202" spans="1:16" x14ac:dyDescent="0.25">
      <c r="A202" s="32" t="s">
        <v>56</v>
      </c>
      <c r="B202" s="38"/>
      <c r="E202" s="41" t="s">
        <v>52</v>
      </c>
      <c r="J202" s="39"/>
    </row>
    <row r="203" spans="1:16" x14ac:dyDescent="0.25">
      <c r="A203" s="32" t="s">
        <v>57</v>
      </c>
      <c r="B203" s="38"/>
      <c r="E203" s="40" t="s">
        <v>530</v>
      </c>
      <c r="J203" s="39"/>
    </row>
    <row r="204" spans="1:16" ht="90" x14ac:dyDescent="0.25">
      <c r="A204" s="32" t="s">
        <v>59</v>
      </c>
      <c r="B204" s="38"/>
      <c r="E204" s="34" t="s">
        <v>706</v>
      </c>
      <c r="J204" s="39"/>
    </row>
    <row r="205" spans="1:16" x14ac:dyDescent="0.25">
      <c r="A205" s="32" t="s">
        <v>50</v>
      </c>
      <c r="B205" s="32">
        <v>48</v>
      </c>
      <c r="C205" s="33" t="s">
        <v>707</v>
      </c>
      <c r="D205" s="32" t="s">
        <v>52</v>
      </c>
      <c r="E205" s="34" t="s">
        <v>708</v>
      </c>
      <c r="F205" s="35" t="s">
        <v>97</v>
      </c>
      <c r="G205" s="36">
        <v>35.799999999999997</v>
      </c>
      <c r="H205" s="36">
        <v>0</v>
      </c>
      <c r="I205" s="36">
        <f>ROUND(G205*H205,P4)</f>
        <v>0</v>
      </c>
      <c r="J205" s="35" t="s">
        <v>55</v>
      </c>
      <c r="O205" s="37">
        <f>I205*0.21</f>
        <v>0</v>
      </c>
      <c r="P205" s="6">
        <v>3</v>
      </c>
    </row>
    <row r="206" spans="1:16" x14ac:dyDescent="0.25">
      <c r="A206" s="32" t="s">
        <v>56</v>
      </c>
      <c r="B206" s="38"/>
      <c r="E206" s="41" t="s">
        <v>52</v>
      </c>
      <c r="J206" s="39"/>
    </row>
    <row r="207" spans="1:16" x14ac:dyDescent="0.25">
      <c r="A207" s="32" t="s">
        <v>57</v>
      </c>
      <c r="B207" s="38"/>
      <c r="E207" s="40" t="s">
        <v>709</v>
      </c>
      <c r="J207" s="39"/>
    </row>
    <row r="208" spans="1:16" ht="75" x14ac:dyDescent="0.25">
      <c r="A208" s="32" t="s">
        <v>59</v>
      </c>
      <c r="B208" s="38"/>
      <c r="E208" s="34" t="s">
        <v>379</v>
      </c>
      <c r="J208" s="39"/>
    </row>
    <row r="209" spans="1:16" x14ac:dyDescent="0.25">
      <c r="A209" s="32" t="s">
        <v>50</v>
      </c>
      <c r="B209" s="32">
        <v>49</v>
      </c>
      <c r="C209" s="33" t="s">
        <v>710</v>
      </c>
      <c r="D209" s="32" t="s">
        <v>52</v>
      </c>
      <c r="E209" s="34" t="s">
        <v>711</v>
      </c>
      <c r="F209" s="35" t="s">
        <v>81</v>
      </c>
      <c r="G209" s="36">
        <v>4.8</v>
      </c>
      <c r="H209" s="36">
        <v>0</v>
      </c>
      <c r="I209" s="36">
        <f>ROUND(G209*H209,P4)</f>
        <v>0</v>
      </c>
      <c r="J209" s="35" t="s">
        <v>55</v>
      </c>
      <c r="O209" s="37">
        <f>I209*0.21</f>
        <v>0</v>
      </c>
      <c r="P209" s="6">
        <v>3</v>
      </c>
    </row>
    <row r="210" spans="1:16" x14ac:dyDescent="0.25">
      <c r="A210" s="32" t="s">
        <v>56</v>
      </c>
      <c r="B210" s="38"/>
      <c r="E210" s="41" t="s">
        <v>52</v>
      </c>
      <c r="J210" s="39"/>
    </row>
    <row r="211" spans="1:16" x14ac:dyDescent="0.25">
      <c r="A211" s="32" t="s">
        <v>57</v>
      </c>
      <c r="B211" s="38"/>
      <c r="E211" s="40" t="s">
        <v>712</v>
      </c>
      <c r="J211" s="39"/>
    </row>
    <row r="212" spans="1:16" ht="90" x14ac:dyDescent="0.25">
      <c r="A212" s="32" t="s">
        <v>59</v>
      </c>
      <c r="B212" s="38"/>
      <c r="E212" s="34" t="s">
        <v>713</v>
      </c>
      <c r="J212" s="39"/>
    </row>
    <row r="213" spans="1:16" x14ac:dyDescent="0.25">
      <c r="A213" s="32" t="s">
        <v>50</v>
      </c>
      <c r="B213" s="32">
        <v>50</v>
      </c>
      <c r="C213" s="33" t="s">
        <v>714</v>
      </c>
      <c r="D213" s="32" t="s">
        <v>52</v>
      </c>
      <c r="E213" s="34" t="s">
        <v>715</v>
      </c>
      <c r="F213" s="35" t="s">
        <v>97</v>
      </c>
      <c r="G213" s="36">
        <v>35.799999999999997</v>
      </c>
      <c r="H213" s="36">
        <v>0</v>
      </c>
      <c r="I213" s="36">
        <f>ROUND(G213*H213,P4)</f>
        <v>0</v>
      </c>
      <c r="J213" s="35" t="s">
        <v>55</v>
      </c>
      <c r="O213" s="37">
        <f>I213*0.21</f>
        <v>0</v>
      </c>
      <c r="P213" s="6">
        <v>3</v>
      </c>
    </row>
    <row r="214" spans="1:16" x14ac:dyDescent="0.25">
      <c r="A214" s="32" t="s">
        <v>56</v>
      </c>
      <c r="B214" s="38"/>
      <c r="E214" s="34" t="s">
        <v>716</v>
      </c>
      <c r="J214" s="39"/>
    </row>
    <row r="215" spans="1:16" x14ac:dyDescent="0.25">
      <c r="A215" s="32" t="s">
        <v>57</v>
      </c>
      <c r="B215" s="38"/>
      <c r="E215" s="40" t="s">
        <v>709</v>
      </c>
      <c r="J215" s="39"/>
    </row>
    <row r="216" spans="1:16" ht="90" x14ac:dyDescent="0.25">
      <c r="A216" s="32" t="s">
        <v>59</v>
      </c>
      <c r="B216" s="38"/>
      <c r="E216" s="34" t="s">
        <v>717</v>
      </c>
      <c r="J216" s="39"/>
    </row>
    <row r="217" spans="1:16" x14ac:dyDescent="0.25">
      <c r="A217" s="32" t="s">
        <v>50</v>
      </c>
      <c r="B217" s="32">
        <v>51</v>
      </c>
      <c r="C217" s="33" t="s">
        <v>718</v>
      </c>
      <c r="D217" s="32" t="s">
        <v>52</v>
      </c>
      <c r="E217" s="34" t="s">
        <v>719</v>
      </c>
      <c r="F217" s="35" t="s">
        <v>81</v>
      </c>
      <c r="G217" s="36">
        <v>47</v>
      </c>
      <c r="H217" s="36">
        <v>0</v>
      </c>
      <c r="I217" s="36">
        <f>ROUND(G217*H217,P4)</f>
        <v>0</v>
      </c>
      <c r="J217" s="35" t="s">
        <v>55</v>
      </c>
      <c r="O217" s="37">
        <f>I217*0.21</f>
        <v>0</v>
      </c>
      <c r="P217" s="6">
        <v>3</v>
      </c>
    </row>
    <row r="218" spans="1:16" x14ac:dyDescent="0.25">
      <c r="A218" s="32" t="s">
        <v>56</v>
      </c>
      <c r="B218" s="38"/>
      <c r="E218" s="34" t="s">
        <v>720</v>
      </c>
      <c r="J218" s="39"/>
    </row>
    <row r="219" spans="1:16" x14ac:dyDescent="0.25">
      <c r="A219" s="32" t="s">
        <v>57</v>
      </c>
      <c r="B219" s="38"/>
      <c r="E219" s="40" t="s">
        <v>721</v>
      </c>
      <c r="J219" s="39"/>
    </row>
    <row r="220" spans="1:16" ht="75" x14ac:dyDescent="0.25">
      <c r="A220" s="32" t="s">
        <v>59</v>
      </c>
      <c r="B220" s="42"/>
      <c r="C220" s="43"/>
      <c r="D220" s="43"/>
      <c r="E220" s="34" t="s">
        <v>722</v>
      </c>
      <c r="F220" s="43"/>
      <c r="G220" s="43"/>
      <c r="H220" s="43"/>
      <c r="I220" s="43"/>
      <c r="J220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75"/>
  <sheetViews>
    <sheetView topLeftCell="B1" workbookViewId="0">
      <selection activeCell="B1" sqref="A1:XFD1048576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21</v>
      </c>
      <c r="I3" s="16">
        <f>SUMIFS(I8:I75,A8:A75,"SD")</f>
        <v>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21</v>
      </c>
      <c r="D4" s="13"/>
      <c r="E4" s="14" t="s">
        <v>22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SUMIFS(I9:I16,A9:A16,"P")</f>
        <v>0</v>
      </c>
      <c r="J8" s="31"/>
    </row>
    <row r="9" spans="1:16" ht="30" x14ac:dyDescent="0.25">
      <c r="A9" s="32" t="s">
        <v>50</v>
      </c>
      <c r="B9" s="32">
        <v>1</v>
      </c>
      <c r="C9" s="33" t="s">
        <v>51</v>
      </c>
      <c r="D9" s="32" t="s">
        <v>65</v>
      </c>
      <c r="E9" s="34" t="s">
        <v>62</v>
      </c>
      <c r="F9" s="35" t="s">
        <v>54</v>
      </c>
      <c r="G9" s="36">
        <v>62.92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ht="30" x14ac:dyDescent="0.25">
      <c r="A10" s="32" t="s">
        <v>56</v>
      </c>
      <c r="B10" s="38"/>
      <c r="E10" s="34" t="s">
        <v>723</v>
      </c>
      <c r="J10" s="39"/>
    </row>
    <row r="11" spans="1:16" x14ac:dyDescent="0.25">
      <c r="A11" s="32" t="s">
        <v>57</v>
      </c>
      <c r="B11" s="38"/>
      <c r="E11" s="40" t="s">
        <v>724</v>
      </c>
      <c r="J11" s="39"/>
    </row>
    <row r="12" spans="1:16" ht="75" x14ac:dyDescent="0.25">
      <c r="A12" s="32" t="s">
        <v>59</v>
      </c>
      <c r="B12" s="38"/>
      <c r="E12" s="34" t="s">
        <v>60</v>
      </c>
      <c r="J12" s="39"/>
    </row>
    <row r="13" spans="1:16" ht="30" x14ac:dyDescent="0.25">
      <c r="A13" s="32" t="s">
        <v>50</v>
      </c>
      <c r="B13" s="32">
        <v>2</v>
      </c>
      <c r="C13" s="33" t="s">
        <v>51</v>
      </c>
      <c r="D13" s="32" t="s">
        <v>494</v>
      </c>
      <c r="E13" s="34" t="s">
        <v>62</v>
      </c>
      <c r="F13" s="35" t="s">
        <v>54</v>
      </c>
      <c r="G13" s="36">
        <v>7.0000000000000007E-2</v>
      </c>
      <c r="H13" s="36">
        <v>0</v>
      </c>
      <c r="I13" s="36">
        <f>ROUND(G13*H13,P4)</f>
        <v>0</v>
      </c>
      <c r="J13" s="35" t="s">
        <v>55</v>
      </c>
      <c r="O13" s="37">
        <f>I13*0.21</f>
        <v>0</v>
      </c>
      <c r="P13" s="6">
        <v>3</v>
      </c>
    </row>
    <row r="14" spans="1:16" x14ac:dyDescent="0.25">
      <c r="A14" s="32" t="s">
        <v>56</v>
      </c>
      <c r="B14" s="38"/>
      <c r="E14" s="34" t="s">
        <v>725</v>
      </c>
      <c r="J14" s="39"/>
    </row>
    <row r="15" spans="1:16" x14ac:dyDescent="0.25">
      <c r="A15" s="32" t="s">
        <v>57</v>
      </c>
      <c r="B15" s="38"/>
      <c r="E15" s="40" t="s">
        <v>726</v>
      </c>
      <c r="J15" s="39"/>
    </row>
    <row r="16" spans="1:16" ht="75" x14ac:dyDescent="0.25">
      <c r="A16" s="32" t="s">
        <v>59</v>
      </c>
      <c r="B16" s="38"/>
      <c r="E16" s="34" t="s">
        <v>60</v>
      </c>
      <c r="J16" s="39"/>
    </row>
    <row r="17" spans="1:16" x14ac:dyDescent="0.25">
      <c r="A17" s="26" t="s">
        <v>47</v>
      </c>
      <c r="B17" s="27"/>
      <c r="C17" s="28" t="s">
        <v>77</v>
      </c>
      <c r="D17" s="29"/>
      <c r="E17" s="26" t="s">
        <v>78</v>
      </c>
      <c r="F17" s="29"/>
      <c r="G17" s="29"/>
      <c r="H17" s="29"/>
      <c r="I17" s="30">
        <f>SUMIFS(I18:I33,A18:A33,"P")</f>
        <v>0</v>
      </c>
      <c r="J17" s="31"/>
    </row>
    <row r="18" spans="1:16" x14ac:dyDescent="0.25">
      <c r="A18" s="32" t="s">
        <v>50</v>
      </c>
      <c r="B18" s="32">
        <v>3</v>
      </c>
      <c r="C18" s="33" t="s">
        <v>727</v>
      </c>
      <c r="D18" s="32" t="s">
        <v>52</v>
      </c>
      <c r="E18" s="34" t="s">
        <v>129</v>
      </c>
      <c r="F18" s="35" t="s">
        <v>87</v>
      </c>
      <c r="G18" s="36">
        <v>38.75</v>
      </c>
      <c r="H18" s="36">
        <v>0</v>
      </c>
      <c r="I18" s="36">
        <f>ROUND(G18*H18,P4)</f>
        <v>0</v>
      </c>
      <c r="J18" s="35" t="s">
        <v>55</v>
      </c>
      <c r="O18" s="37">
        <f>I18*0.21</f>
        <v>0</v>
      </c>
      <c r="P18" s="6">
        <v>3</v>
      </c>
    </row>
    <row r="19" spans="1:16" x14ac:dyDescent="0.25">
      <c r="A19" s="32" t="s">
        <v>56</v>
      </c>
      <c r="B19" s="38"/>
      <c r="E19" s="34" t="s">
        <v>728</v>
      </c>
      <c r="J19" s="39"/>
    </row>
    <row r="20" spans="1:16" x14ac:dyDescent="0.25">
      <c r="A20" s="32" t="s">
        <v>57</v>
      </c>
      <c r="B20" s="38"/>
      <c r="E20" s="40" t="s">
        <v>729</v>
      </c>
      <c r="J20" s="39"/>
    </row>
    <row r="21" spans="1:16" ht="409.5" x14ac:dyDescent="0.25">
      <c r="A21" s="32" t="s">
        <v>59</v>
      </c>
      <c r="B21" s="38"/>
      <c r="E21" s="34" t="s">
        <v>132</v>
      </c>
      <c r="J21" s="39"/>
    </row>
    <row r="22" spans="1:16" x14ac:dyDescent="0.25">
      <c r="A22" s="32" t="s">
        <v>50</v>
      </c>
      <c r="B22" s="32">
        <v>4</v>
      </c>
      <c r="C22" s="33" t="s">
        <v>730</v>
      </c>
      <c r="D22" s="32" t="s">
        <v>52</v>
      </c>
      <c r="E22" s="34" t="s">
        <v>143</v>
      </c>
      <c r="F22" s="35" t="s">
        <v>87</v>
      </c>
      <c r="G22" s="36">
        <v>7.29</v>
      </c>
      <c r="H22" s="36">
        <v>0</v>
      </c>
      <c r="I22" s="36">
        <f>ROUND(G22*H22,P4)</f>
        <v>0</v>
      </c>
      <c r="J22" s="35" t="s">
        <v>55</v>
      </c>
      <c r="O22" s="37">
        <f>I22*0.21</f>
        <v>0</v>
      </c>
      <c r="P22" s="6">
        <v>3</v>
      </c>
    </row>
    <row r="23" spans="1:16" x14ac:dyDescent="0.25">
      <c r="A23" s="32" t="s">
        <v>56</v>
      </c>
      <c r="B23" s="38"/>
      <c r="E23" s="34" t="s">
        <v>731</v>
      </c>
      <c r="J23" s="39"/>
    </row>
    <row r="24" spans="1:16" x14ac:dyDescent="0.25">
      <c r="A24" s="32" t="s">
        <v>57</v>
      </c>
      <c r="B24" s="38"/>
      <c r="E24" s="40" t="s">
        <v>732</v>
      </c>
      <c r="J24" s="39"/>
    </row>
    <row r="25" spans="1:16" ht="375" x14ac:dyDescent="0.25">
      <c r="A25" s="32" t="s">
        <v>59</v>
      </c>
      <c r="B25" s="38"/>
      <c r="E25" s="34" t="s">
        <v>146</v>
      </c>
      <c r="J25" s="39"/>
    </row>
    <row r="26" spans="1:16" x14ac:dyDescent="0.25">
      <c r="A26" s="32" t="s">
        <v>50</v>
      </c>
      <c r="B26" s="32">
        <v>5</v>
      </c>
      <c r="C26" s="33" t="s">
        <v>733</v>
      </c>
      <c r="D26" s="32" t="s">
        <v>52</v>
      </c>
      <c r="E26" s="34" t="s">
        <v>148</v>
      </c>
      <c r="F26" s="35" t="s">
        <v>87</v>
      </c>
      <c r="G26" s="36">
        <v>6.24</v>
      </c>
      <c r="H26" s="36">
        <v>0</v>
      </c>
      <c r="I26" s="36">
        <f>ROUND(G26*H26,P4)</f>
        <v>0</v>
      </c>
      <c r="J26" s="35" t="s">
        <v>55</v>
      </c>
      <c r="O26" s="37">
        <f>I26*0.21</f>
        <v>0</v>
      </c>
      <c r="P26" s="6">
        <v>3</v>
      </c>
    </row>
    <row r="27" spans="1:16" x14ac:dyDescent="0.25">
      <c r="A27" s="32" t="s">
        <v>56</v>
      </c>
      <c r="B27" s="38"/>
      <c r="E27" s="34" t="s">
        <v>734</v>
      </c>
      <c r="J27" s="39"/>
    </row>
    <row r="28" spans="1:16" x14ac:dyDescent="0.25">
      <c r="A28" s="32" t="s">
        <v>57</v>
      </c>
      <c r="B28" s="38"/>
      <c r="E28" s="40" t="s">
        <v>735</v>
      </c>
      <c r="J28" s="39"/>
    </row>
    <row r="29" spans="1:16" ht="409.5" x14ac:dyDescent="0.25">
      <c r="A29" s="32" t="s">
        <v>59</v>
      </c>
      <c r="B29" s="38"/>
      <c r="E29" s="34" t="s">
        <v>151</v>
      </c>
      <c r="J29" s="39"/>
    </row>
    <row r="30" spans="1:16" x14ac:dyDescent="0.25">
      <c r="A30" s="32" t="s">
        <v>50</v>
      </c>
      <c r="B30" s="32">
        <v>6</v>
      </c>
      <c r="C30" s="33" t="s">
        <v>157</v>
      </c>
      <c r="D30" s="32" t="s">
        <v>52</v>
      </c>
      <c r="E30" s="34" t="s">
        <v>158</v>
      </c>
      <c r="F30" s="35" t="s">
        <v>81</v>
      </c>
      <c r="G30" s="36">
        <v>15</v>
      </c>
      <c r="H30" s="36">
        <v>0</v>
      </c>
      <c r="I30" s="36">
        <f>ROUND(G30*H30,P4)</f>
        <v>0</v>
      </c>
      <c r="J30" s="35" t="s">
        <v>55</v>
      </c>
      <c r="O30" s="37">
        <f>I30*0.21</f>
        <v>0</v>
      </c>
      <c r="P30" s="6">
        <v>3</v>
      </c>
    </row>
    <row r="31" spans="1:16" x14ac:dyDescent="0.25">
      <c r="A31" s="32" t="s">
        <v>56</v>
      </c>
      <c r="B31" s="38"/>
      <c r="E31" s="41" t="s">
        <v>52</v>
      </c>
      <c r="J31" s="39"/>
    </row>
    <row r="32" spans="1:16" x14ac:dyDescent="0.25">
      <c r="A32" s="32" t="s">
        <v>57</v>
      </c>
      <c r="B32" s="38"/>
      <c r="E32" s="40" t="s">
        <v>736</v>
      </c>
      <c r="J32" s="39"/>
    </row>
    <row r="33" spans="1:16" ht="60" x14ac:dyDescent="0.25">
      <c r="A33" s="32" t="s">
        <v>59</v>
      </c>
      <c r="B33" s="38"/>
      <c r="E33" s="34" t="s">
        <v>161</v>
      </c>
      <c r="J33" s="39"/>
    </row>
    <row r="34" spans="1:16" x14ac:dyDescent="0.25">
      <c r="A34" s="26" t="s">
        <v>47</v>
      </c>
      <c r="B34" s="27"/>
      <c r="C34" s="28" t="s">
        <v>188</v>
      </c>
      <c r="D34" s="29"/>
      <c r="E34" s="26" t="s">
        <v>189</v>
      </c>
      <c r="F34" s="29"/>
      <c r="G34" s="29"/>
      <c r="H34" s="29"/>
      <c r="I34" s="30">
        <f>SUMIFS(I35:I38,A35:A38,"P")</f>
        <v>0</v>
      </c>
      <c r="J34" s="31"/>
    </row>
    <row r="35" spans="1:16" x14ac:dyDescent="0.25">
      <c r="A35" s="32" t="s">
        <v>50</v>
      </c>
      <c r="B35" s="32">
        <v>7</v>
      </c>
      <c r="C35" s="33" t="s">
        <v>737</v>
      </c>
      <c r="D35" s="32" t="s">
        <v>52</v>
      </c>
      <c r="E35" s="34" t="s">
        <v>738</v>
      </c>
      <c r="F35" s="35" t="s">
        <v>87</v>
      </c>
      <c r="G35" s="36">
        <v>3.11</v>
      </c>
      <c r="H35" s="36">
        <v>0</v>
      </c>
      <c r="I35" s="36">
        <f>ROUND(G35*H35,P4)</f>
        <v>0</v>
      </c>
      <c r="J35" s="35" t="s">
        <v>55</v>
      </c>
      <c r="O35" s="37">
        <f>I35*0.21</f>
        <v>0</v>
      </c>
      <c r="P35" s="6">
        <v>3</v>
      </c>
    </row>
    <row r="36" spans="1:16" x14ac:dyDescent="0.25">
      <c r="A36" s="32" t="s">
        <v>56</v>
      </c>
      <c r="B36" s="38"/>
      <c r="E36" s="41" t="s">
        <v>52</v>
      </c>
      <c r="J36" s="39"/>
    </row>
    <row r="37" spans="1:16" x14ac:dyDescent="0.25">
      <c r="A37" s="32" t="s">
        <v>57</v>
      </c>
      <c r="B37" s="38"/>
      <c r="E37" s="40" t="s">
        <v>739</v>
      </c>
      <c r="J37" s="39"/>
    </row>
    <row r="38" spans="1:16" ht="105" x14ac:dyDescent="0.25">
      <c r="A38" s="32" t="s">
        <v>59</v>
      </c>
      <c r="B38" s="38"/>
      <c r="E38" s="34" t="s">
        <v>740</v>
      </c>
      <c r="J38" s="39"/>
    </row>
    <row r="39" spans="1:16" x14ac:dyDescent="0.25">
      <c r="A39" s="26" t="s">
        <v>47</v>
      </c>
      <c r="B39" s="27"/>
      <c r="C39" s="28" t="s">
        <v>256</v>
      </c>
      <c r="D39" s="29"/>
      <c r="E39" s="26" t="s">
        <v>257</v>
      </c>
      <c r="F39" s="29"/>
      <c r="G39" s="29"/>
      <c r="H39" s="29"/>
      <c r="I39" s="30">
        <f>SUMIFS(I40:I75,A40:A75,"P")</f>
        <v>0</v>
      </c>
      <c r="J39" s="31"/>
    </row>
    <row r="40" spans="1:16" x14ac:dyDescent="0.25">
      <c r="A40" s="32" t="s">
        <v>50</v>
      </c>
      <c r="B40" s="32">
        <v>8</v>
      </c>
      <c r="C40" s="33" t="s">
        <v>741</v>
      </c>
      <c r="D40" s="32" t="s">
        <v>52</v>
      </c>
      <c r="E40" s="34" t="s">
        <v>742</v>
      </c>
      <c r="F40" s="35" t="s">
        <v>743</v>
      </c>
      <c r="G40" s="36">
        <v>24</v>
      </c>
      <c r="H40" s="36">
        <v>0</v>
      </c>
      <c r="I40" s="36">
        <f>ROUND(G40*H40,P4)</f>
        <v>0</v>
      </c>
      <c r="J40" s="35" t="s">
        <v>55</v>
      </c>
      <c r="O40" s="37">
        <f>I40*0.21</f>
        <v>0</v>
      </c>
      <c r="P40" s="6">
        <v>3</v>
      </c>
    </row>
    <row r="41" spans="1:16" x14ac:dyDescent="0.25">
      <c r="A41" s="32" t="s">
        <v>56</v>
      </c>
      <c r="B41" s="38"/>
      <c r="E41" s="41" t="s">
        <v>52</v>
      </c>
      <c r="J41" s="39"/>
    </row>
    <row r="42" spans="1:16" ht="90" x14ac:dyDescent="0.25">
      <c r="A42" s="32" t="s">
        <v>57</v>
      </c>
      <c r="B42" s="38"/>
      <c r="E42" s="40" t="s">
        <v>744</v>
      </c>
      <c r="J42" s="39"/>
    </row>
    <row r="43" spans="1:16" ht="330" x14ac:dyDescent="0.25">
      <c r="A43" s="32" t="s">
        <v>59</v>
      </c>
      <c r="B43" s="38"/>
      <c r="E43" s="34" t="s">
        <v>262</v>
      </c>
      <c r="J43" s="39"/>
    </row>
    <row r="44" spans="1:16" ht="30" x14ac:dyDescent="0.25">
      <c r="A44" s="32" t="s">
        <v>50</v>
      </c>
      <c r="B44" s="32">
        <v>9</v>
      </c>
      <c r="C44" s="33" t="s">
        <v>745</v>
      </c>
      <c r="D44" s="32" t="s">
        <v>52</v>
      </c>
      <c r="E44" s="34" t="s">
        <v>746</v>
      </c>
      <c r="F44" s="35" t="s">
        <v>97</v>
      </c>
      <c r="G44" s="36">
        <v>31.6</v>
      </c>
      <c r="H44" s="36">
        <v>0</v>
      </c>
      <c r="I44" s="36">
        <f>ROUND(G44*H44,P4)</f>
        <v>0</v>
      </c>
      <c r="J44" s="35" t="s">
        <v>55</v>
      </c>
      <c r="O44" s="37">
        <f>I44*0.21</f>
        <v>0</v>
      </c>
      <c r="P44" s="6">
        <v>3</v>
      </c>
    </row>
    <row r="45" spans="1:16" x14ac:dyDescent="0.25">
      <c r="A45" s="32" t="s">
        <v>56</v>
      </c>
      <c r="B45" s="38"/>
      <c r="E45" s="34" t="s">
        <v>747</v>
      </c>
      <c r="J45" s="39"/>
    </row>
    <row r="46" spans="1:16" x14ac:dyDescent="0.25">
      <c r="A46" s="32" t="s">
        <v>57</v>
      </c>
      <c r="B46" s="38"/>
      <c r="E46" s="40" t="s">
        <v>748</v>
      </c>
      <c r="J46" s="39"/>
    </row>
    <row r="47" spans="1:16" ht="330" x14ac:dyDescent="0.25">
      <c r="A47" s="32" t="s">
        <v>59</v>
      </c>
      <c r="B47" s="38"/>
      <c r="E47" s="34" t="s">
        <v>262</v>
      </c>
      <c r="J47" s="39"/>
    </row>
    <row r="48" spans="1:16" x14ac:dyDescent="0.25">
      <c r="A48" s="32" t="s">
        <v>50</v>
      </c>
      <c r="B48" s="32">
        <v>10</v>
      </c>
      <c r="C48" s="33" t="s">
        <v>749</v>
      </c>
      <c r="D48" s="32" t="s">
        <v>52</v>
      </c>
      <c r="E48" s="34" t="s">
        <v>750</v>
      </c>
      <c r="F48" s="35" t="s">
        <v>265</v>
      </c>
      <c r="G48" s="36">
        <v>2</v>
      </c>
      <c r="H48" s="36">
        <v>0</v>
      </c>
      <c r="I48" s="36">
        <f>ROUND(G48*H48,P4)</f>
        <v>0</v>
      </c>
      <c r="J48" s="35" t="s">
        <v>55</v>
      </c>
      <c r="O48" s="37">
        <f>I48*0.21</f>
        <v>0</v>
      </c>
      <c r="P48" s="6">
        <v>3</v>
      </c>
    </row>
    <row r="49" spans="1:16" x14ac:dyDescent="0.25">
      <c r="A49" s="32" t="s">
        <v>56</v>
      </c>
      <c r="B49" s="38"/>
      <c r="E49" s="41" t="s">
        <v>52</v>
      </c>
      <c r="J49" s="39"/>
    </row>
    <row r="50" spans="1:16" x14ac:dyDescent="0.25">
      <c r="A50" s="32" t="s">
        <v>57</v>
      </c>
      <c r="B50" s="38"/>
      <c r="E50" s="40" t="s">
        <v>530</v>
      </c>
      <c r="J50" s="39"/>
    </row>
    <row r="51" spans="1:16" ht="90" x14ac:dyDescent="0.25">
      <c r="A51" s="32" t="s">
        <v>59</v>
      </c>
      <c r="B51" s="38"/>
      <c r="E51" s="34" t="s">
        <v>751</v>
      </c>
      <c r="J51" s="39"/>
    </row>
    <row r="52" spans="1:16" x14ac:dyDescent="0.25">
      <c r="A52" s="32" t="s">
        <v>50</v>
      </c>
      <c r="B52" s="32">
        <v>11</v>
      </c>
      <c r="C52" s="33" t="s">
        <v>752</v>
      </c>
      <c r="D52" s="32" t="s">
        <v>52</v>
      </c>
      <c r="E52" s="34" t="s">
        <v>753</v>
      </c>
      <c r="F52" s="35" t="s">
        <v>265</v>
      </c>
      <c r="G52" s="36">
        <v>1</v>
      </c>
      <c r="H52" s="36">
        <v>0</v>
      </c>
      <c r="I52" s="36">
        <f>ROUND(G52*H52,P4)</f>
        <v>0</v>
      </c>
      <c r="J52" s="35" t="s">
        <v>55</v>
      </c>
      <c r="O52" s="37">
        <f>I52*0.21</f>
        <v>0</v>
      </c>
      <c r="P52" s="6">
        <v>3</v>
      </c>
    </row>
    <row r="53" spans="1:16" x14ac:dyDescent="0.25">
      <c r="A53" s="32" t="s">
        <v>56</v>
      </c>
      <c r="B53" s="38"/>
      <c r="E53" s="34" t="s">
        <v>754</v>
      </c>
      <c r="J53" s="39"/>
    </row>
    <row r="54" spans="1:16" x14ac:dyDescent="0.25">
      <c r="A54" s="32" t="s">
        <v>57</v>
      </c>
      <c r="B54" s="38"/>
      <c r="E54" s="40" t="s">
        <v>481</v>
      </c>
      <c r="J54" s="39"/>
    </row>
    <row r="55" spans="1:16" ht="90" x14ac:dyDescent="0.25">
      <c r="A55" s="32" t="s">
        <v>59</v>
      </c>
      <c r="B55" s="38"/>
      <c r="E55" s="34" t="s">
        <v>751</v>
      </c>
      <c r="J55" s="39"/>
    </row>
    <row r="56" spans="1:16" x14ac:dyDescent="0.25">
      <c r="A56" s="32" t="s">
        <v>50</v>
      </c>
      <c r="B56" s="32">
        <v>12</v>
      </c>
      <c r="C56" s="33" t="s">
        <v>755</v>
      </c>
      <c r="D56" s="32" t="s">
        <v>52</v>
      </c>
      <c r="E56" s="34" t="s">
        <v>756</v>
      </c>
      <c r="F56" s="35" t="s">
        <v>265</v>
      </c>
      <c r="G56" s="36">
        <v>1</v>
      </c>
      <c r="H56" s="36">
        <v>0</v>
      </c>
      <c r="I56" s="36">
        <f>ROUND(G56*H56,P4)</f>
        <v>0</v>
      </c>
      <c r="J56" s="35" t="s">
        <v>55</v>
      </c>
      <c r="O56" s="37">
        <f>I56*0.21</f>
        <v>0</v>
      </c>
      <c r="P56" s="6">
        <v>3</v>
      </c>
    </row>
    <row r="57" spans="1:16" x14ac:dyDescent="0.25">
      <c r="A57" s="32" t="s">
        <v>56</v>
      </c>
      <c r="B57" s="38"/>
      <c r="E57" s="41" t="s">
        <v>52</v>
      </c>
      <c r="J57" s="39"/>
    </row>
    <row r="58" spans="1:16" x14ac:dyDescent="0.25">
      <c r="A58" s="32" t="s">
        <v>57</v>
      </c>
      <c r="B58" s="38"/>
      <c r="E58" s="40" t="s">
        <v>481</v>
      </c>
      <c r="J58" s="39"/>
    </row>
    <row r="59" spans="1:16" ht="90" x14ac:dyDescent="0.25">
      <c r="A59" s="32" t="s">
        <v>59</v>
      </c>
      <c r="B59" s="38"/>
      <c r="E59" s="34" t="s">
        <v>751</v>
      </c>
      <c r="J59" s="39"/>
    </row>
    <row r="60" spans="1:16" x14ac:dyDescent="0.25">
      <c r="A60" s="32" t="s">
        <v>50</v>
      </c>
      <c r="B60" s="32">
        <v>13</v>
      </c>
      <c r="C60" s="33" t="s">
        <v>757</v>
      </c>
      <c r="D60" s="32" t="s">
        <v>52</v>
      </c>
      <c r="E60" s="34" t="s">
        <v>758</v>
      </c>
      <c r="F60" s="35" t="s">
        <v>265</v>
      </c>
      <c r="G60" s="36">
        <v>2</v>
      </c>
      <c r="H60" s="36">
        <v>0</v>
      </c>
      <c r="I60" s="36">
        <f>ROUND(G60*H60,P4)</f>
        <v>0</v>
      </c>
      <c r="J60" s="35" t="s">
        <v>55</v>
      </c>
      <c r="O60" s="37">
        <f>I60*0.21</f>
        <v>0</v>
      </c>
      <c r="P60" s="6">
        <v>3</v>
      </c>
    </row>
    <row r="61" spans="1:16" x14ac:dyDescent="0.25">
      <c r="A61" s="32" t="s">
        <v>56</v>
      </c>
      <c r="B61" s="38"/>
      <c r="E61" s="41" t="s">
        <v>52</v>
      </c>
      <c r="J61" s="39"/>
    </row>
    <row r="62" spans="1:16" x14ac:dyDescent="0.25">
      <c r="A62" s="32" t="s">
        <v>57</v>
      </c>
      <c r="B62" s="38"/>
      <c r="E62" s="40" t="s">
        <v>530</v>
      </c>
      <c r="J62" s="39"/>
    </row>
    <row r="63" spans="1:16" ht="90" x14ac:dyDescent="0.25">
      <c r="A63" s="32" t="s">
        <v>59</v>
      </c>
      <c r="B63" s="38"/>
      <c r="E63" s="34" t="s">
        <v>751</v>
      </c>
      <c r="J63" s="39"/>
    </row>
    <row r="64" spans="1:16" x14ac:dyDescent="0.25">
      <c r="A64" s="32" t="s">
        <v>50</v>
      </c>
      <c r="B64" s="32">
        <v>14</v>
      </c>
      <c r="C64" s="33" t="s">
        <v>759</v>
      </c>
      <c r="D64" s="32" t="s">
        <v>52</v>
      </c>
      <c r="E64" s="34" t="s">
        <v>760</v>
      </c>
      <c r="F64" s="35" t="s">
        <v>97</v>
      </c>
      <c r="G64" s="36">
        <v>33</v>
      </c>
      <c r="H64" s="36">
        <v>0</v>
      </c>
      <c r="I64" s="36">
        <f>ROUND(G64*H64,P4)</f>
        <v>0</v>
      </c>
      <c r="J64" s="35" t="s">
        <v>55</v>
      </c>
      <c r="O64" s="37">
        <f>I64*0.21</f>
        <v>0</v>
      </c>
      <c r="P64" s="6">
        <v>3</v>
      </c>
    </row>
    <row r="65" spans="1:16" x14ac:dyDescent="0.25">
      <c r="A65" s="32" t="s">
        <v>56</v>
      </c>
      <c r="B65" s="38"/>
      <c r="E65" s="34" t="s">
        <v>761</v>
      </c>
      <c r="J65" s="39"/>
    </row>
    <row r="66" spans="1:16" x14ac:dyDescent="0.25">
      <c r="A66" s="32" t="s">
        <v>57</v>
      </c>
      <c r="B66" s="38"/>
      <c r="E66" s="40" t="s">
        <v>762</v>
      </c>
      <c r="J66" s="39"/>
    </row>
    <row r="67" spans="1:16" ht="105" x14ac:dyDescent="0.25">
      <c r="A67" s="32" t="s">
        <v>59</v>
      </c>
      <c r="B67" s="38"/>
      <c r="E67" s="34" t="s">
        <v>763</v>
      </c>
      <c r="J67" s="39"/>
    </row>
    <row r="68" spans="1:16" x14ac:dyDescent="0.25">
      <c r="A68" s="32" t="s">
        <v>50</v>
      </c>
      <c r="B68" s="32">
        <v>15</v>
      </c>
      <c r="C68" s="33" t="s">
        <v>764</v>
      </c>
      <c r="D68" s="32" t="s">
        <v>52</v>
      </c>
      <c r="E68" s="34" t="s">
        <v>765</v>
      </c>
      <c r="F68" s="35" t="s">
        <v>97</v>
      </c>
      <c r="G68" s="36">
        <v>31.6</v>
      </c>
      <c r="H68" s="36">
        <v>0</v>
      </c>
      <c r="I68" s="36">
        <f>ROUND(G68*H68,P4)</f>
        <v>0</v>
      </c>
      <c r="J68" s="35" t="s">
        <v>55</v>
      </c>
      <c r="O68" s="37">
        <f>I68*0.21</f>
        <v>0</v>
      </c>
      <c r="P68" s="6">
        <v>3</v>
      </c>
    </row>
    <row r="69" spans="1:16" x14ac:dyDescent="0.25">
      <c r="A69" s="32" t="s">
        <v>56</v>
      </c>
      <c r="B69" s="38"/>
      <c r="E69" s="41" t="s">
        <v>52</v>
      </c>
      <c r="J69" s="39"/>
    </row>
    <row r="70" spans="1:16" x14ac:dyDescent="0.25">
      <c r="A70" s="32" t="s">
        <v>57</v>
      </c>
      <c r="B70" s="38"/>
      <c r="E70" s="40" t="s">
        <v>748</v>
      </c>
      <c r="J70" s="39"/>
    </row>
    <row r="71" spans="1:16" ht="150" x14ac:dyDescent="0.25">
      <c r="A71" s="32" t="s">
        <v>59</v>
      </c>
      <c r="B71" s="38"/>
      <c r="E71" s="34" t="s">
        <v>766</v>
      </c>
      <c r="J71" s="39"/>
    </row>
    <row r="72" spans="1:16" x14ac:dyDescent="0.25">
      <c r="A72" s="32" t="s">
        <v>50</v>
      </c>
      <c r="B72" s="32">
        <v>16</v>
      </c>
      <c r="C72" s="33" t="s">
        <v>767</v>
      </c>
      <c r="D72" s="32" t="s">
        <v>52</v>
      </c>
      <c r="E72" s="34" t="s">
        <v>768</v>
      </c>
      <c r="F72" s="35" t="s">
        <v>97</v>
      </c>
      <c r="G72" s="36">
        <v>31.6</v>
      </c>
      <c r="H72" s="36">
        <v>0</v>
      </c>
      <c r="I72" s="36">
        <f>ROUND(G72*H72,P4)</f>
        <v>0</v>
      </c>
      <c r="J72" s="35" t="s">
        <v>55</v>
      </c>
      <c r="O72" s="37">
        <f>I72*0.21</f>
        <v>0</v>
      </c>
      <c r="P72" s="6">
        <v>3</v>
      </c>
    </row>
    <row r="73" spans="1:16" x14ac:dyDescent="0.25">
      <c r="A73" s="32" t="s">
        <v>56</v>
      </c>
      <c r="B73" s="38"/>
      <c r="E73" s="41" t="s">
        <v>52</v>
      </c>
      <c r="J73" s="39"/>
    </row>
    <row r="74" spans="1:16" x14ac:dyDescent="0.25">
      <c r="A74" s="32" t="s">
        <v>57</v>
      </c>
      <c r="B74" s="38"/>
      <c r="E74" s="40" t="s">
        <v>748</v>
      </c>
      <c r="J74" s="39"/>
    </row>
    <row r="75" spans="1:16" ht="90" x14ac:dyDescent="0.25">
      <c r="A75" s="32" t="s">
        <v>59</v>
      </c>
      <c r="B75" s="42"/>
      <c r="C75" s="43"/>
      <c r="D75" s="43"/>
      <c r="E75" s="34" t="s">
        <v>769</v>
      </c>
      <c r="F75" s="43"/>
      <c r="G75" s="43"/>
      <c r="H75" s="43"/>
      <c r="I75" s="43"/>
      <c r="J75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157"/>
  <sheetViews>
    <sheetView topLeftCell="B1" workbookViewId="0">
      <selection activeCell="B1" sqref="A1:XFD1048576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23</v>
      </c>
      <c r="I3" s="16">
        <f>SUMIFS(I8:I157,A8:A157,"SD")</f>
        <v>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23</v>
      </c>
      <c r="D4" s="13"/>
      <c r="E4" s="14" t="s">
        <v>24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SUMIFS(I9:I28,A9:A28,"P")</f>
        <v>0</v>
      </c>
      <c r="J8" s="31"/>
    </row>
    <row r="9" spans="1:16" x14ac:dyDescent="0.25">
      <c r="A9" s="32" t="s">
        <v>50</v>
      </c>
      <c r="B9" s="32">
        <v>1</v>
      </c>
      <c r="C9" s="33" t="s">
        <v>51</v>
      </c>
      <c r="D9" s="32" t="s">
        <v>770</v>
      </c>
      <c r="E9" s="34" t="s">
        <v>53</v>
      </c>
      <c r="F9" s="35" t="s">
        <v>54</v>
      </c>
      <c r="G9" s="36">
        <v>4.8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x14ac:dyDescent="0.25">
      <c r="A10" s="32" t="s">
        <v>56</v>
      </c>
      <c r="B10" s="38"/>
      <c r="E10" s="34" t="s">
        <v>771</v>
      </c>
      <c r="J10" s="39"/>
    </row>
    <row r="11" spans="1:16" x14ac:dyDescent="0.25">
      <c r="A11" s="32" t="s">
        <v>57</v>
      </c>
      <c r="B11" s="38"/>
      <c r="E11" s="40" t="s">
        <v>772</v>
      </c>
      <c r="J11" s="39"/>
    </row>
    <row r="12" spans="1:16" ht="75" x14ac:dyDescent="0.25">
      <c r="A12" s="32" t="s">
        <v>59</v>
      </c>
      <c r="B12" s="38"/>
      <c r="E12" s="34" t="s">
        <v>60</v>
      </c>
      <c r="J12" s="39"/>
    </row>
    <row r="13" spans="1:16" ht="30" x14ac:dyDescent="0.25">
      <c r="A13" s="32" t="s">
        <v>50</v>
      </c>
      <c r="B13" s="32">
        <v>2</v>
      </c>
      <c r="C13" s="33" t="s">
        <v>51</v>
      </c>
      <c r="D13" s="32" t="s">
        <v>61</v>
      </c>
      <c r="E13" s="34" t="s">
        <v>62</v>
      </c>
      <c r="F13" s="35" t="s">
        <v>54</v>
      </c>
      <c r="G13" s="36">
        <v>7.5</v>
      </c>
      <c r="H13" s="36">
        <v>0</v>
      </c>
      <c r="I13" s="36">
        <f>ROUND(G13*H13,P4)</f>
        <v>0</v>
      </c>
      <c r="J13" s="35" t="s">
        <v>55</v>
      </c>
      <c r="O13" s="37">
        <f>I13*0.21</f>
        <v>0</v>
      </c>
      <c r="P13" s="6">
        <v>3</v>
      </c>
    </row>
    <row r="14" spans="1:16" ht="30" x14ac:dyDescent="0.25">
      <c r="A14" s="32" t="s">
        <v>56</v>
      </c>
      <c r="B14" s="38"/>
      <c r="E14" s="34" t="s">
        <v>773</v>
      </c>
      <c r="J14" s="39"/>
    </row>
    <row r="15" spans="1:16" x14ac:dyDescent="0.25">
      <c r="A15" s="32" t="s">
        <v>57</v>
      </c>
      <c r="B15" s="38"/>
      <c r="E15" s="40" t="s">
        <v>774</v>
      </c>
      <c r="J15" s="39"/>
    </row>
    <row r="16" spans="1:16" ht="75" x14ac:dyDescent="0.25">
      <c r="A16" s="32" t="s">
        <v>59</v>
      </c>
      <c r="B16" s="38"/>
      <c r="E16" s="34" t="s">
        <v>60</v>
      </c>
      <c r="J16" s="39"/>
    </row>
    <row r="17" spans="1:16" ht="30" x14ac:dyDescent="0.25">
      <c r="A17" s="32" t="s">
        <v>50</v>
      </c>
      <c r="B17" s="32">
        <v>3</v>
      </c>
      <c r="C17" s="33" t="s">
        <v>51</v>
      </c>
      <c r="D17" s="32" t="s">
        <v>65</v>
      </c>
      <c r="E17" s="34" t="s">
        <v>62</v>
      </c>
      <c r="F17" s="35" t="s">
        <v>54</v>
      </c>
      <c r="G17" s="36">
        <v>60.9</v>
      </c>
      <c r="H17" s="36">
        <v>0</v>
      </c>
      <c r="I17" s="36">
        <f>ROUND(G17*H17,P4)</f>
        <v>0</v>
      </c>
      <c r="J17" s="35" t="s">
        <v>55</v>
      </c>
      <c r="O17" s="37">
        <f>I17*0.21</f>
        <v>0</v>
      </c>
      <c r="P17" s="6">
        <v>3</v>
      </c>
    </row>
    <row r="18" spans="1:16" ht="30" x14ac:dyDescent="0.25">
      <c r="A18" s="32" t="s">
        <v>56</v>
      </c>
      <c r="B18" s="38"/>
      <c r="E18" s="34" t="s">
        <v>723</v>
      </c>
      <c r="J18" s="39"/>
    </row>
    <row r="19" spans="1:16" ht="75" x14ac:dyDescent="0.25">
      <c r="A19" s="32" t="s">
        <v>57</v>
      </c>
      <c r="B19" s="38"/>
      <c r="E19" s="40" t="s">
        <v>775</v>
      </c>
      <c r="J19" s="39"/>
    </row>
    <row r="20" spans="1:16" ht="75" x14ac:dyDescent="0.25">
      <c r="A20" s="32" t="s">
        <v>59</v>
      </c>
      <c r="B20" s="38"/>
      <c r="E20" s="34" t="s">
        <v>60</v>
      </c>
      <c r="J20" s="39"/>
    </row>
    <row r="21" spans="1:16" ht="30" x14ac:dyDescent="0.25">
      <c r="A21" s="32" t="s">
        <v>50</v>
      </c>
      <c r="B21" s="32">
        <v>4</v>
      </c>
      <c r="C21" s="33" t="s">
        <v>51</v>
      </c>
      <c r="D21" s="32" t="s">
        <v>494</v>
      </c>
      <c r="E21" s="34" t="s">
        <v>62</v>
      </c>
      <c r="F21" s="35" t="s">
        <v>54</v>
      </c>
      <c r="G21" s="36">
        <v>7.0000000000000007E-2</v>
      </c>
      <c r="H21" s="36">
        <v>0</v>
      </c>
      <c r="I21" s="36">
        <f>ROUND(G21*H21,P4)</f>
        <v>0</v>
      </c>
      <c r="J21" s="35" t="s">
        <v>55</v>
      </c>
      <c r="O21" s="37">
        <f>I21*0.21</f>
        <v>0</v>
      </c>
      <c r="P21" s="6">
        <v>3</v>
      </c>
    </row>
    <row r="22" spans="1:16" x14ac:dyDescent="0.25">
      <c r="A22" s="32" t="s">
        <v>56</v>
      </c>
      <c r="B22" s="38"/>
      <c r="E22" s="34" t="s">
        <v>725</v>
      </c>
      <c r="J22" s="39"/>
    </row>
    <row r="23" spans="1:16" x14ac:dyDescent="0.25">
      <c r="A23" s="32" t="s">
        <v>57</v>
      </c>
      <c r="B23" s="38"/>
      <c r="E23" s="40" t="s">
        <v>726</v>
      </c>
      <c r="J23" s="39"/>
    </row>
    <row r="24" spans="1:16" ht="75" x14ac:dyDescent="0.25">
      <c r="A24" s="32" t="s">
        <v>59</v>
      </c>
      <c r="B24" s="38"/>
      <c r="E24" s="34" t="s">
        <v>60</v>
      </c>
      <c r="J24" s="39"/>
    </row>
    <row r="25" spans="1:16" x14ac:dyDescent="0.25">
      <c r="A25" s="32" t="s">
        <v>50</v>
      </c>
      <c r="B25" s="32">
        <v>5</v>
      </c>
      <c r="C25" s="33" t="s">
        <v>776</v>
      </c>
      <c r="D25" s="32" t="s">
        <v>52</v>
      </c>
      <c r="E25" s="34" t="s">
        <v>777</v>
      </c>
      <c r="F25" s="35" t="s">
        <v>743</v>
      </c>
      <c r="G25" s="36">
        <v>1</v>
      </c>
      <c r="H25" s="36">
        <v>0</v>
      </c>
      <c r="I25" s="36">
        <f>ROUND(G25*H25,P4)</f>
        <v>0</v>
      </c>
      <c r="J25" s="35" t="s">
        <v>55</v>
      </c>
      <c r="O25" s="37">
        <f>I25*0.21</f>
        <v>0</v>
      </c>
      <c r="P25" s="6">
        <v>3</v>
      </c>
    </row>
    <row r="26" spans="1:16" ht="105" x14ac:dyDescent="0.25">
      <c r="A26" s="32" t="s">
        <v>56</v>
      </c>
      <c r="B26" s="38"/>
      <c r="E26" s="34" t="s">
        <v>778</v>
      </c>
      <c r="J26" s="39"/>
    </row>
    <row r="27" spans="1:16" x14ac:dyDescent="0.25">
      <c r="A27" s="32" t="s">
        <v>57</v>
      </c>
      <c r="B27" s="38"/>
      <c r="E27" s="40" t="s">
        <v>779</v>
      </c>
      <c r="J27" s="39"/>
    </row>
    <row r="28" spans="1:16" ht="60" x14ac:dyDescent="0.25">
      <c r="A28" s="32" t="s">
        <v>59</v>
      </c>
      <c r="B28" s="38"/>
      <c r="E28" s="34" t="s">
        <v>490</v>
      </c>
      <c r="J28" s="39"/>
    </row>
    <row r="29" spans="1:16" x14ac:dyDescent="0.25">
      <c r="A29" s="26" t="s">
        <v>47</v>
      </c>
      <c r="B29" s="27"/>
      <c r="C29" s="28" t="s">
        <v>77</v>
      </c>
      <c r="D29" s="29"/>
      <c r="E29" s="26" t="s">
        <v>78</v>
      </c>
      <c r="F29" s="29"/>
      <c r="G29" s="29"/>
      <c r="H29" s="29"/>
      <c r="I29" s="30">
        <f>SUMIFS(I30:I61,A30:A61,"P")</f>
        <v>0</v>
      </c>
      <c r="J29" s="31"/>
    </row>
    <row r="30" spans="1:16" x14ac:dyDescent="0.25">
      <c r="A30" s="32" t="s">
        <v>50</v>
      </c>
      <c r="B30" s="32">
        <v>6</v>
      </c>
      <c r="C30" s="33" t="s">
        <v>85</v>
      </c>
      <c r="D30" s="32" t="s">
        <v>52</v>
      </c>
      <c r="E30" s="34" t="s">
        <v>86</v>
      </c>
      <c r="F30" s="35" t="s">
        <v>87</v>
      </c>
      <c r="G30" s="36">
        <v>2</v>
      </c>
      <c r="H30" s="36">
        <v>0</v>
      </c>
      <c r="I30" s="36">
        <f>ROUND(G30*H30,P4)</f>
        <v>0</v>
      </c>
      <c r="J30" s="35" t="s">
        <v>55</v>
      </c>
      <c r="O30" s="37">
        <f>I30*0.21</f>
        <v>0</v>
      </c>
      <c r="P30" s="6">
        <v>3</v>
      </c>
    </row>
    <row r="31" spans="1:16" x14ac:dyDescent="0.25">
      <c r="A31" s="32" t="s">
        <v>56</v>
      </c>
      <c r="B31" s="38"/>
      <c r="E31" s="34" t="s">
        <v>88</v>
      </c>
      <c r="J31" s="39"/>
    </row>
    <row r="32" spans="1:16" x14ac:dyDescent="0.25">
      <c r="A32" s="32" t="s">
        <v>57</v>
      </c>
      <c r="B32" s="38"/>
      <c r="E32" s="40" t="s">
        <v>780</v>
      </c>
      <c r="J32" s="39"/>
    </row>
    <row r="33" spans="1:16" ht="120" x14ac:dyDescent="0.25">
      <c r="A33" s="32" t="s">
        <v>59</v>
      </c>
      <c r="B33" s="38"/>
      <c r="E33" s="34" t="s">
        <v>90</v>
      </c>
      <c r="J33" s="39"/>
    </row>
    <row r="34" spans="1:16" ht="30" x14ac:dyDescent="0.25">
      <c r="A34" s="32" t="s">
        <v>50</v>
      </c>
      <c r="B34" s="32">
        <v>7</v>
      </c>
      <c r="C34" s="33" t="s">
        <v>91</v>
      </c>
      <c r="D34" s="32" t="s">
        <v>52</v>
      </c>
      <c r="E34" s="34" t="s">
        <v>92</v>
      </c>
      <c r="F34" s="35" t="s">
        <v>87</v>
      </c>
      <c r="G34" s="36">
        <v>3</v>
      </c>
      <c r="H34" s="36">
        <v>0</v>
      </c>
      <c r="I34" s="36">
        <f>ROUND(G34*H34,P4)</f>
        <v>0</v>
      </c>
      <c r="J34" s="35" t="s">
        <v>55</v>
      </c>
      <c r="O34" s="37">
        <f>I34*0.21</f>
        <v>0</v>
      </c>
      <c r="P34" s="6">
        <v>3</v>
      </c>
    </row>
    <row r="35" spans="1:16" x14ac:dyDescent="0.25">
      <c r="A35" s="32" t="s">
        <v>56</v>
      </c>
      <c r="B35" s="38"/>
      <c r="E35" s="34" t="s">
        <v>387</v>
      </c>
      <c r="J35" s="39"/>
    </row>
    <row r="36" spans="1:16" x14ac:dyDescent="0.25">
      <c r="A36" s="32" t="s">
        <v>57</v>
      </c>
      <c r="B36" s="38"/>
      <c r="E36" s="40" t="s">
        <v>781</v>
      </c>
      <c r="J36" s="39"/>
    </row>
    <row r="37" spans="1:16" ht="120" x14ac:dyDescent="0.25">
      <c r="A37" s="32" t="s">
        <v>59</v>
      </c>
      <c r="B37" s="38"/>
      <c r="E37" s="34" t="s">
        <v>90</v>
      </c>
      <c r="J37" s="39"/>
    </row>
    <row r="38" spans="1:16" x14ac:dyDescent="0.25">
      <c r="A38" s="32" t="s">
        <v>50</v>
      </c>
      <c r="B38" s="32">
        <v>8</v>
      </c>
      <c r="C38" s="33" t="s">
        <v>782</v>
      </c>
      <c r="D38" s="32" t="s">
        <v>52</v>
      </c>
      <c r="E38" s="34" t="s">
        <v>783</v>
      </c>
      <c r="F38" s="35" t="s">
        <v>87</v>
      </c>
      <c r="G38" s="36">
        <v>3</v>
      </c>
      <c r="H38" s="36">
        <v>0</v>
      </c>
      <c r="I38" s="36">
        <f>ROUND(G38*H38,P4)</f>
        <v>0</v>
      </c>
      <c r="J38" s="35" t="s">
        <v>55</v>
      </c>
      <c r="O38" s="37">
        <f>I38*0.21</f>
        <v>0</v>
      </c>
      <c r="P38" s="6">
        <v>3</v>
      </c>
    </row>
    <row r="39" spans="1:16" x14ac:dyDescent="0.25">
      <c r="A39" s="32" t="s">
        <v>56</v>
      </c>
      <c r="B39" s="38"/>
      <c r="E39" s="41" t="s">
        <v>52</v>
      </c>
      <c r="J39" s="39"/>
    </row>
    <row r="40" spans="1:16" x14ac:dyDescent="0.25">
      <c r="A40" s="32" t="s">
        <v>57</v>
      </c>
      <c r="B40" s="38"/>
      <c r="E40" s="40" t="s">
        <v>784</v>
      </c>
      <c r="J40" s="39"/>
    </row>
    <row r="41" spans="1:16" ht="165" x14ac:dyDescent="0.25">
      <c r="A41" s="32" t="s">
        <v>59</v>
      </c>
      <c r="B41" s="38"/>
      <c r="E41" s="34" t="s">
        <v>785</v>
      </c>
      <c r="J41" s="39"/>
    </row>
    <row r="42" spans="1:16" x14ac:dyDescent="0.25">
      <c r="A42" s="32" t="s">
        <v>50</v>
      </c>
      <c r="B42" s="32">
        <v>9</v>
      </c>
      <c r="C42" s="33" t="s">
        <v>786</v>
      </c>
      <c r="D42" s="32" t="s">
        <v>52</v>
      </c>
      <c r="E42" s="34" t="s">
        <v>787</v>
      </c>
      <c r="F42" s="35" t="s">
        <v>788</v>
      </c>
      <c r="G42" s="36">
        <v>120</v>
      </c>
      <c r="H42" s="36">
        <v>0</v>
      </c>
      <c r="I42" s="36">
        <f>ROUND(G42*H42,P4)</f>
        <v>0</v>
      </c>
      <c r="J42" s="35" t="s">
        <v>55</v>
      </c>
      <c r="O42" s="37">
        <f>I42*0.21</f>
        <v>0</v>
      </c>
      <c r="P42" s="6">
        <v>3</v>
      </c>
    </row>
    <row r="43" spans="1:16" x14ac:dyDescent="0.25">
      <c r="A43" s="32" t="s">
        <v>56</v>
      </c>
      <c r="B43" s="38"/>
      <c r="E43" s="34" t="s">
        <v>789</v>
      </c>
      <c r="J43" s="39"/>
    </row>
    <row r="44" spans="1:16" x14ac:dyDescent="0.25">
      <c r="A44" s="32" t="s">
        <v>57</v>
      </c>
      <c r="B44" s="38"/>
      <c r="E44" s="40" t="s">
        <v>790</v>
      </c>
      <c r="J44" s="39"/>
    </row>
    <row r="45" spans="1:16" ht="150" x14ac:dyDescent="0.25">
      <c r="A45" s="32" t="s">
        <v>59</v>
      </c>
      <c r="B45" s="38"/>
      <c r="E45" s="34" t="s">
        <v>791</v>
      </c>
      <c r="J45" s="39"/>
    </row>
    <row r="46" spans="1:16" x14ac:dyDescent="0.25">
      <c r="A46" s="32" t="s">
        <v>50</v>
      </c>
      <c r="B46" s="32">
        <v>10</v>
      </c>
      <c r="C46" s="33" t="s">
        <v>727</v>
      </c>
      <c r="D46" s="32" t="s">
        <v>52</v>
      </c>
      <c r="E46" s="34" t="s">
        <v>129</v>
      </c>
      <c r="F46" s="35" t="s">
        <v>87</v>
      </c>
      <c r="G46" s="36">
        <v>113.29</v>
      </c>
      <c r="H46" s="36">
        <v>0</v>
      </c>
      <c r="I46" s="36">
        <f>ROUND(G46*H46,P4)</f>
        <v>0</v>
      </c>
      <c r="J46" s="35" t="s">
        <v>55</v>
      </c>
      <c r="O46" s="37">
        <f>I46*0.21</f>
        <v>0</v>
      </c>
      <c r="P46" s="6">
        <v>3</v>
      </c>
    </row>
    <row r="47" spans="1:16" x14ac:dyDescent="0.25">
      <c r="A47" s="32" t="s">
        <v>56</v>
      </c>
      <c r="B47" s="38"/>
      <c r="E47" s="34" t="s">
        <v>728</v>
      </c>
      <c r="J47" s="39"/>
    </row>
    <row r="48" spans="1:16" x14ac:dyDescent="0.25">
      <c r="A48" s="32" t="s">
        <v>57</v>
      </c>
      <c r="B48" s="38"/>
      <c r="E48" s="40" t="s">
        <v>792</v>
      </c>
      <c r="J48" s="39"/>
    </row>
    <row r="49" spans="1:16" ht="409.5" x14ac:dyDescent="0.25">
      <c r="A49" s="32" t="s">
        <v>59</v>
      </c>
      <c r="B49" s="38"/>
      <c r="E49" s="34" t="s">
        <v>132</v>
      </c>
      <c r="J49" s="39"/>
    </row>
    <row r="50" spans="1:16" x14ac:dyDescent="0.25">
      <c r="A50" s="32" t="s">
        <v>50</v>
      </c>
      <c r="B50" s="32">
        <v>11</v>
      </c>
      <c r="C50" s="33" t="s">
        <v>730</v>
      </c>
      <c r="D50" s="32" t="s">
        <v>52</v>
      </c>
      <c r="E50" s="34" t="s">
        <v>143</v>
      </c>
      <c r="F50" s="35" t="s">
        <v>87</v>
      </c>
      <c r="G50" s="36">
        <v>85.84</v>
      </c>
      <c r="H50" s="36">
        <v>0</v>
      </c>
      <c r="I50" s="36">
        <f>ROUND(G50*H50,P4)</f>
        <v>0</v>
      </c>
      <c r="J50" s="35" t="s">
        <v>55</v>
      </c>
      <c r="O50" s="37">
        <f>I50*0.21</f>
        <v>0</v>
      </c>
      <c r="P50" s="6">
        <v>3</v>
      </c>
    </row>
    <row r="51" spans="1:16" x14ac:dyDescent="0.25">
      <c r="A51" s="32" t="s">
        <v>56</v>
      </c>
      <c r="B51" s="38"/>
      <c r="E51" s="34" t="s">
        <v>731</v>
      </c>
      <c r="J51" s="39"/>
    </row>
    <row r="52" spans="1:16" x14ac:dyDescent="0.25">
      <c r="A52" s="32" t="s">
        <v>57</v>
      </c>
      <c r="B52" s="38"/>
      <c r="E52" s="40" t="s">
        <v>793</v>
      </c>
      <c r="J52" s="39"/>
    </row>
    <row r="53" spans="1:16" ht="375" x14ac:dyDescent="0.25">
      <c r="A53" s="32" t="s">
        <v>59</v>
      </c>
      <c r="B53" s="38"/>
      <c r="E53" s="34" t="s">
        <v>146</v>
      </c>
      <c r="J53" s="39"/>
    </row>
    <row r="54" spans="1:16" x14ac:dyDescent="0.25">
      <c r="A54" s="32" t="s">
        <v>50</v>
      </c>
      <c r="B54" s="32">
        <v>12</v>
      </c>
      <c r="C54" s="33" t="s">
        <v>733</v>
      </c>
      <c r="D54" s="32" t="s">
        <v>52</v>
      </c>
      <c r="E54" s="34" t="s">
        <v>148</v>
      </c>
      <c r="F54" s="35" t="s">
        <v>87</v>
      </c>
      <c r="G54" s="36">
        <v>21.01</v>
      </c>
      <c r="H54" s="36">
        <v>0</v>
      </c>
      <c r="I54" s="36">
        <f>ROUND(G54*H54,P4)</f>
        <v>0</v>
      </c>
      <c r="J54" s="35" t="s">
        <v>55</v>
      </c>
      <c r="O54" s="37">
        <f>I54*0.21</f>
        <v>0</v>
      </c>
      <c r="P54" s="6">
        <v>3</v>
      </c>
    </row>
    <row r="55" spans="1:16" x14ac:dyDescent="0.25">
      <c r="A55" s="32" t="s">
        <v>56</v>
      </c>
      <c r="B55" s="38"/>
      <c r="E55" s="34" t="s">
        <v>734</v>
      </c>
      <c r="J55" s="39"/>
    </row>
    <row r="56" spans="1:16" x14ac:dyDescent="0.25">
      <c r="A56" s="32" t="s">
        <v>57</v>
      </c>
      <c r="B56" s="38"/>
      <c r="E56" s="40" t="s">
        <v>794</v>
      </c>
      <c r="J56" s="39"/>
    </row>
    <row r="57" spans="1:16" ht="409.5" x14ac:dyDescent="0.25">
      <c r="A57" s="32" t="s">
        <v>59</v>
      </c>
      <c r="B57" s="38"/>
      <c r="E57" s="34" t="s">
        <v>151</v>
      </c>
      <c r="J57" s="39"/>
    </row>
    <row r="58" spans="1:16" x14ac:dyDescent="0.25">
      <c r="A58" s="32" t="s">
        <v>50</v>
      </c>
      <c r="B58" s="32">
        <v>13</v>
      </c>
      <c r="C58" s="33" t="s">
        <v>157</v>
      </c>
      <c r="D58" s="32" t="s">
        <v>52</v>
      </c>
      <c r="E58" s="34" t="s">
        <v>158</v>
      </c>
      <c r="F58" s="35" t="s">
        <v>81</v>
      </c>
      <c r="G58" s="36">
        <v>33</v>
      </c>
      <c r="H58" s="36">
        <v>0</v>
      </c>
      <c r="I58" s="36">
        <f>ROUND(G58*H58,P4)</f>
        <v>0</v>
      </c>
      <c r="J58" s="35" t="s">
        <v>55</v>
      </c>
      <c r="O58" s="37">
        <f>I58*0.21</f>
        <v>0</v>
      </c>
      <c r="P58" s="6">
        <v>3</v>
      </c>
    </row>
    <row r="59" spans="1:16" x14ac:dyDescent="0.25">
      <c r="A59" s="32" t="s">
        <v>56</v>
      </c>
      <c r="B59" s="38"/>
      <c r="E59" s="41" t="s">
        <v>52</v>
      </c>
      <c r="J59" s="39"/>
    </row>
    <row r="60" spans="1:16" x14ac:dyDescent="0.25">
      <c r="A60" s="32" t="s">
        <v>57</v>
      </c>
      <c r="B60" s="38"/>
      <c r="E60" s="40" t="s">
        <v>795</v>
      </c>
      <c r="J60" s="39"/>
    </row>
    <row r="61" spans="1:16" ht="60" x14ac:dyDescent="0.25">
      <c r="A61" s="32" t="s">
        <v>59</v>
      </c>
      <c r="B61" s="38"/>
      <c r="E61" s="34" t="s">
        <v>161</v>
      </c>
      <c r="J61" s="39"/>
    </row>
    <row r="62" spans="1:16" x14ac:dyDescent="0.25">
      <c r="A62" s="26" t="s">
        <v>47</v>
      </c>
      <c r="B62" s="27"/>
      <c r="C62" s="28" t="s">
        <v>188</v>
      </c>
      <c r="D62" s="29"/>
      <c r="E62" s="26" t="s">
        <v>189</v>
      </c>
      <c r="F62" s="29"/>
      <c r="G62" s="29"/>
      <c r="H62" s="29"/>
      <c r="I62" s="30">
        <f>SUMIFS(I63:I74,A63:A74,"P")</f>
        <v>0</v>
      </c>
      <c r="J62" s="31"/>
    </row>
    <row r="63" spans="1:16" x14ac:dyDescent="0.25">
      <c r="A63" s="32" t="s">
        <v>50</v>
      </c>
      <c r="B63" s="32">
        <v>14</v>
      </c>
      <c r="C63" s="33" t="s">
        <v>796</v>
      </c>
      <c r="D63" s="32" t="s">
        <v>52</v>
      </c>
      <c r="E63" s="34" t="s">
        <v>797</v>
      </c>
      <c r="F63" s="35" t="s">
        <v>87</v>
      </c>
      <c r="G63" s="36">
        <v>2.4</v>
      </c>
      <c r="H63" s="36">
        <v>0</v>
      </c>
      <c r="I63" s="36">
        <f>ROUND(G63*H63,P4)</f>
        <v>0</v>
      </c>
      <c r="J63" s="35" t="s">
        <v>55</v>
      </c>
      <c r="O63" s="37">
        <f>I63*0.21</f>
        <v>0</v>
      </c>
      <c r="P63" s="6">
        <v>3</v>
      </c>
    </row>
    <row r="64" spans="1:16" x14ac:dyDescent="0.25">
      <c r="A64" s="32" t="s">
        <v>56</v>
      </c>
      <c r="B64" s="38"/>
      <c r="E64" s="41" t="s">
        <v>52</v>
      </c>
      <c r="J64" s="39"/>
    </row>
    <row r="65" spans="1:16" x14ac:dyDescent="0.25">
      <c r="A65" s="32" t="s">
        <v>57</v>
      </c>
      <c r="B65" s="38"/>
      <c r="E65" s="40" t="s">
        <v>798</v>
      </c>
      <c r="J65" s="39"/>
    </row>
    <row r="66" spans="1:16" ht="105" x14ac:dyDescent="0.25">
      <c r="A66" s="32" t="s">
        <v>59</v>
      </c>
      <c r="B66" s="38"/>
      <c r="E66" s="34" t="s">
        <v>740</v>
      </c>
      <c r="J66" s="39"/>
    </row>
    <row r="67" spans="1:16" x14ac:dyDescent="0.25">
      <c r="A67" s="32" t="s">
        <v>50</v>
      </c>
      <c r="B67" s="32">
        <v>15</v>
      </c>
      <c r="C67" s="33" t="s">
        <v>737</v>
      </c>
      <c r="D67" s="32" t="s">
        <v>52</v>
      </c>
      <c r="E67" s="34" t="s">
        <v>738</v>
      </c>
      <c r="F67" s="35" t="s">
        <v>87</v>
      </c>
      <c r="G67" s="36">
        <v>3.11</v>
      </c>
      <c r="H67" s="36">
        <v>0</v>
      </c>
      <c r="I67" s="36">
        <f>ROUND(G67*H67,P4)</f>
        <v>0</v>
      </c>
      <c r="J67" s="35" t="s">
        <v>55</v>
      </c>
      <c r="O67" s="37">
        <f>I67*0.21</f>
        <v>0</v>
      </c>
      <c r="P67" s="6">
        <v>3</v>
      </c>
    </row>
    <row r="68" spans="1:16" x14ac:dyDescent="0.25">
      <c r="A68" s="32" t="s">
        <v>56</v>
      </c>
      <c r="B68" s="38"/>
      <c r="E68" s="41" t="s">
        <v>52</v>
      </c>
      <c r="J68" s="39"/>
    </row>
    <row r="69" spans="1:16" x14ac:dyDescent="0.25">
      <c r="A69" s="32" t="s">
        <v>57</v>
      </c>
      <c r="B69" s="38"/>
      <c r="E69" s="40" t="s">
        <v>739</v>
      </c>
      <c r="J69" s="39"/>
    </row>
    <row r="70" spans="1:16" ht="105" x14ac:dyDescent="0.25">
      <c r="A70" s="32" t="s">
        <v>59</v>
      </c>
      <c r="B70" s="38"/>
      <c r="E70" s="34" t="s">
        <v>740</v>
      </c>
      <c r="J70" s="39"/>
    </row>
    <row r="71" spans="1:16" x14ac:dyDescent="0.25">
      <c r="A71" s="32" t="s">
        <v>50</v>
      </c>
      <c r="B71" s="32">
        <v>16</v>
      </c>
      <c r="C71" s="33" t="s">
        <v>799</v>
      </c>
      <c r="D71" s="32" t="s">
        <v>52</v>
      </c>
      <c r="E71" s="34" t="s">
        <v>800</v>
      </c>
      <c r="F71" s="35" t="s">
        <v>87</v>
      </c>
      <c r="G71" s="36">
        <v>7.2</v>
      </c>
      <c r="H71" s="36">
        <v>0</v>
      </c>
      <c r="I71" s="36">
        <f>ROUND(G71*H71,P4)</f>
        <v>0</v>
      </c>
      <c r="J71" s="35" t="s">
        <v>55</v>
      </c>
      <c r="O71" s="37">
        <f>I71*0.21</f>
        <v>0</v>
      </c>
      <c r="P71" s="6">
        <v>3</v>
      </c>
    </row>
    <row r="72" spans="1:16" x14ac:dyDescent="0.25">
      <c r="A72" s="32" t="s">
        <v>56</v>
      </c>
      <c r="B72" s="38"/>
      <c r="E72" s="34" t="s">
        <v>801</v>
      </c>
      <c r="J72" s="39"/>
    </row>
    <row r="73" spans="1:16" x14ac:dyDescent="0.25">
      <c r="A73" s="32" t="s">
        <v>57</v>
      </c>
      <c r="B73" s="38"/>
      <c r="E73" s="40" t="s">
        <v>802</v>
      </c>
      <c r="J73" s="39"/>
    </row>
    <row r="74" spans="1:16" ht="120" x14ac:dyDescent="0.25">
      <c r="A74" s="32" t="s">
        <v>59</v>
      </c>
      <c r="B74" s="38"/>
      <c r="E74" s="34" t="s">
        <v>803</v>
      </c>
      <c r="J74" s="39"/>
    </row>
    <row r="75" spans="1:16" x14ac:dyDescent="0.25">
      <c r="A75" s="26" t="s">
        <v>47</v>
      </c>
      <c r="B75" s="27"/>
      <c r="C75" s="28" t="s">
        <v>200</v>
      </c>
      <c r="D75" s="29"/>
      <c r="E75" s="26" t="s">
        <v>201</v>
      </c>
      <c r="F75" s="29"/>
      <c r="G75" s="29"/>
      <c r="H75" s="29"/>
      <c r="I75" s="30">
        <f>SUMIFS(I76:I103,A76:A103,"P")</f>
        <v>0</v>
      </c>
      <c r="J75" s="31"/>
    </row>
    <row r="76" spans="1:16" x14ac:dyDescent="0.25">
      <c r="A76" s="32" t="s">
        <v>50</v>
      </c>
      <c r="B76" s="32">
        <v>17</v>
      </c>
      <c r="C76" s="33" t="s">
        <v>202</v>
      </c>
      <c r="D76" s="32" t="s">
        <v>52</v>
      </c>
      <c r="E76" s="34" t="s">
        <v>203</v>
      </c>
      <c r="F76" s="35" t="s">
        <v>87</v>
      </c>
      <c r="G76" s="36">
        <v>1.3</v>
      </c>
      <c r="H76" s="36">
        <v>0</v>
      </c>
      <c r="I76" s="36">
        <f>ROUND(G76*H76,P4)</f>
        <v>0</v>
      </c>
      <c r="J76" s="35" t="s">
        <v>55</v>
      </c>
      <c r="O76" s="37">
        <f>I76*0.21</f>
        <v>0</v>
      </c>
      <c r="P76" s="6">
        <v>3</v>
      </c>
    </row>
    <row r="77" spans="1:16" x14ac:dyDescent="0.25">
      <c r="A77" s="32" t="s">
        <v>56</v>
      </c>
      <c r="B77" s="38"/>
      <c r="E77" s="41" t="s">
        <v>52</v>
      </c>
      <c r="J77" s="39"/>
    </row>
    <row r="78" spans="1:16" x14ac:dyDescent="0.25">
      <c r="A78" s="32" t="s">
        <v>57</v>
      </c>
      <c r="B78" s="38"/>
      <c r="E78" s="40" t="s">
        <v>804</v>
      </c>
      <c r="J78" s="39"/>
    </row>
    <row r="79" spans="1:16" ht="165" x14ac:dyDescent="0.25">
      <c r="A79" s="32" t="s">
        <v>59</v>
      </c>
      <c r="B79" s="38"/>
      <c r="E79" s="34" t="s">
        <v>206</v>
      </c>
      <c r="J79" s="39"/>
    </row>
    <row r="80" spans="1:16" x14ac:dyDescent="0.25">
      <c r="A80" s="32" t="s">
        <v>50</v>
      </c>
      <c r="B80" s="32">
        <v>18</v>
      </c>
      <c r="C80" s="33" t="s">
        <v>207</v>
      </c>
      <c r="D80" s="32" t="s">
        <v>52</v>
      </c>
      <c r="E80" s="34" t="s">
        <v>208</v>
      </c>
      <c r="F80" s="35" t="s">
        <v>87</v>
      </c>
      <c r="G80" s="36">
        <v>2.2000000000000002</v>
      </c>
      <c r="H80" s="36">
        <v>0</v>
      </c>
      <c r="I80" s="36">
        <f>ROUND(G80*H80,P4)</f>
        <v>0</v>
      </c>
      <c r="J80" s="35" t="s">
        <v>55</v>
      </c>
      <c r="O80" s="37">
        <f>I80*0.21</f>
        <v>0</v>
      </c>
      <c r="P80" s="6">
        <v>3</v>
      </c>
    </row>
    <row r="81" spans="1:16" x14ac:dyDescent="0.25">
      <c r="A81" s="32" t="s">
        <v>56</v>
      </c>
      <c r="B81" s="38"/>
      <c r="E81" s="41" t="s">
        <v>52</v>
      </c>
      <c r="J81" s="39"/>
    </row>
    <row r="82" spans="1:16" x14ac:dyDescent="0.25">
      <c r="A82" s="32" t="s">
        <v>57</v>
      </c>
      <c r="B82" s="38"/>
      <c r="E82" s="40" t="s">
        <v>805</v>
      </c>
      <c r="J82" s="39"/>
    </row>
    <row r="83" spans="1:16" ht="90" x14ac:dyDescent="0.25">
      <c r="A83" s="32" t="s">
        <v>59</v>
      </c>
      <c r="B83" s="38"/>
      <c r="E83" s="34" t="s">
        <v>211</v>
      </c>
      <c r="J83" s="39"/>
    </row>
    <row r="84" spans="1:16" x14ac:dyDescent="0.25">
      <c r="A84" s="32" t="s">
        <v>50</v>
      </c>
      <c r="B84" s="32">
        <v>19</v>
      </c>
      <c r="C84" s="33" t="s">
        <v>217</v>
      </c>
      <c r="D84" s="32" t="s">
        <v>52</v>
      </c>
      <c r="E84" s="34" t="s">
        <v>218</v>
      </c>
      <c r="F84" s="35" t="s">
        <v>81</v>
      </c>
      <c r="G84" s="36">
        <v>10</v>
      </c>
      <c r="H84" s="36">
        <v>0</v>
      </c>
      <c r="I84" s="36">
        <f>ROUND(G84*H84,P4)</f>
        <v>0</v>
      </c>
      <c r="J84" s="35" t="s">
        <v>55</v>
      </c>
      <c r="O84" s="37">
        <f>I84*0.21</f>
        <v>0</v>
      </c>
      <c r="P84" s="6">
        <v>3</v>
      </c>
    </row>
    <row r="85" spans="1:16" x14ac:dyDescent="0.25">
      <c r="A85" s="32" t="s">
        <v>56</v>
      </c>
      <c r="B85" s="38"/>
      <c r="E85" s="34" t="s">
        <v>806</v>
      </c>
      <c r="J85" s="39"/>
    </row>
    <row r="86" spans="1:16" x14ac:dyDescent="0.25">
      <c r="A86" s="32" t="s">
        <v>57</v>
      </c>
      <c r="B86" s="38"/>
      <c r="E86" s="40" t="s">
        <v>807</v>
      </c>
      <c r="J86" s="39"/>
    </row>
    <row r="87" spans="1:16" ht="120" x14ac:dyDescent="0.25">
      <c r="A87" s="32" t="s">
        <v>59</v>
      </c>
      <c r="B87" s="38"/>
      <c r="E87" s="34" t="s">
        <v>221</v>
      </c>
      <c r="J87" s="39"/>
    </row>
    <row r="88" spans="1:16" x14ac:dyDescent="0.25">
      <c r="A88" s="32" t="s">
        <v>50</v>
      </c>
      <c r="B88" s="32">
        <v>20</v>
      </c>
      <c r="C88" s="33" t="s">
        <v>222</v>
      </c>
      <c r="D88" s="32" t="s">
        <v>52</v>
      </c>
      <c r="E88" s="34" t="s">
        <v>223</v>
      </c>
      <c r="F88" s="35" t="s">
        <v>81</v>
      </c>
      <c r="G88" s="36">
        <v>20</v>
      </c>
      <c r="H88" s="36">
        <v>0</v>
      </c>
      <c r="I88" s="36">
        <f>ROUND(G88*H88,P4)</f>
        <v>0</v>
      </c>
      <c r="J88" s="35" t="s">
        <v>55</v>
      </c>
      <c r="O88" s="37">
        <f>I88*0.21</f>
        <v>0</v>
      </c>
      <c r="P88" s="6">
        <v>3</v>
      </c>
    </row>
    <row r="89" spans="1:16" x14ac:dyDescent="0.25">
      <c r="A89" s="32" t="s">
        <v>56</v>
      </c>
      <c r="B89" s="38"/>
      <c r="E89" s="34" t="s">
        <v>806</v>
      </c>
      <c r="J89" s="39"/>
    </row>
    <row r="90" spans="1:16" x14ac:dyDescent="0.25">
      <c r="A90" s="32" t="s">
        <v>57</v>
      </c>
      <c r="B90" s="38"/>
      <c r="E90" s="40" t="s">
        <v>808</v>
      </c>
      <c r="J90" s="39"/>
    </row>
    <row r="91" spans="1:16" ht="120" x14ac:dyDescent="0.25">
      <c r="A91" s="32" t="s">
        <v>59</v>
      </c>
      <c r="B91" s="38"/>
      <c r="E91" s="34" t="s">
        <v>221</v>
      </c>
      <c r="J91" s="39"/>
    </row>
    <row r="92" spans="1:16" x14ac:dyDescent="0.25">
      <c r="A92" s="32" t="s">
        <v>50</v>
      </c>
      <c r="B92" s="32">
        <v>21</v>
      </c>
      <c r="C92" s="33" t="s">
        <v>441</v>
      </c>
      <c r="D92" s="32" t="s">
        <v>52</v>
      </c>
      <c r="E92" s="34" t="s">
        <v>442</v>
      </c>
      <c r="F92" s="35" t="s">
        <v>87</v>
      </c>
      <c r="G92" s="36">
        <v>0.4</v>
      </c>
      <c r="H92" s="36">
        <v>0</v>
      </c>
      <c r="I92" s="36">
        <f>ROUND(G92*H92,P4)</f>
        <v>0</v>
      </c>
      <c r="J92" s="35" t="s">
        <v>55</v>
      </c>
      <c r="O92" s="37">
        <f>I92*0.21</f>
        <v>0</v>
      </c>
      <c r="P92" s="6">
        <v>3</v>
      </c>
    </row>
    <row r="93" spans="1:16" ht="45" x14ac:dyDescent="0.25">
      <c r="A93" s="32" t="s">
        <v>56</v>
      </c>
      <c r="B93" s="38"/>
      <c r="E93" s="34" t="s">
        <v>809</v>
      </c>
      <c r="J93" s="39"/>
    </row>
    <row r="94" spans="1:16" x14ac:dyDescent="0.25">
      <c r="A94" s="32" t="s">
        <v>57</v>
      </c>
      <c r="B94" s="38"/>
      <c r="E94" s="40" t="s">
        <v>810</v>
      </c>
      <c r="J94" s="39"/>
    </row>
    <row r="95" spans="1:16" ht="195" x14ac:dyDescent="0.25">
      <c r="A95" s="32" t="s">
        <v>59</v>
      </c>
      <c r="B95" s="38"/>
      <c r="E95" s="34" t="s">
        <v>230</v>
      </c>
      <c r="J95" s="39"/>
    </row>
    <row r="96" spans="1:16" x14ac:dyDescent="0.25">
      <c r="A96" s="32" t="s">
        <v>50</v>
      </c>
      <c r="B96" s="32">
        <v>22</v>
      </c>
      <c r="C96" s="33" t="s">
        <v>226</v>
      </c>
      <c r="D96" s="32" t="s">
        <v>52</v>
      </c>
      <c r="E96" s="34" t="s">
        <v>227</v>
      </c>
      <c r="F96" s="35" t="s">
        <v>87</v>
      </c>
      <c r="G96" s="36">
        <v>0.6</v>
      </c>
      <c r="H96" s="36">
        <v>0</v>
      </c>
      <c r="I96" s="36">
        <f>ROUND(G96*H96,P4)</f>
        <v>0</v>
      </c>
      <c r="J96" s="35" t="s">
        <v>55</v>
      </c>
      <c r="O96" s="37">
        <f>I96*0.21</f>
        <v>0</v>
      </c>
      <c r="P96" s="6">
        <v>3</v>
      </c>
    </row>
    <row r="97" spans="1:16" ht="45" x14ac:dyDescent="0.25">
      <c r="A97" s="32" t="s">
        <v>56</v>
      </c>
      <c r="B97" s="38"/>
      <c r="E97" s="34" t="s">
        <v>809</v>
      </c>
      <c r="J97" s="39"/>
    </row>
    <row r="98" spans="1:16" x14ac:dyDescent="0.25">
      <c r="A98" s="32" t="s">
        <v>57</v>
      </c>
      <c r="B98" s="38"/>
      <c r="E98" s="40" t="s">
        <v>811</v>
      </c>
      <c r="J98" s="39"/>
    </row>
    <row r="99" spans="1:16" ht="195" x14ac:dyDescent="0.25">
      <c r="A99" s="32" t="s">
        <v>59</v>
      </c>
      <c r="B99" s="38"/>
      <c r="E99" s="34" t="s">
        <v>230</v>
      </c>
      <c r="J99" s="39"/>
    </row>
    <row r="100" spans="1:16" x14ac:dyDescent="0.25">
      <c r="A100" s="32" t="s">
        <v>50</v>
      </c>
      <c r="B100" s="32">
        <v>23</v>
      </c>
      <c r="C100" s="33" t="s">
        <v>231</v>
      </c>
      <c r="D100" s="32" t="s">
        <v>52</v>
      </c>
      <c r="E100" s="34" t="s">
        <v>232</v>
      </c>
      <c r="F100" s="35" t="s">
        <v>87</v>
      </c>
      <c r="G100" s="36">
        <v>0.7</v>
      </c>
      <c r="H100" s="36">
        <v>0</v>
      </c>
      <c r="I100" s="36">
        <f>ROUND(G100*H100,P4)</f>
        <v>0</v>
      </c>
      <c r="J100" s="35" t="s">
        <v>55</v>
      </c>
      <c r="O100" s="37">
        <f>I100*0.21</f>
        <v>0</v>
      </c>
      <c r="P100" s="6">
        <v>3</v>
      </c>
    </row>
    <row r="101" spans="1:16" ht="45" x14ac:dyDescent="0.25">
      <c r="A101" s="32" t="s">
        <v>56</v>
      </c>
      <c r="B101" s="38"/>
      <c r="E101" s="34" t="s">
        <v>809</v>
      </c>
      <c r="J101" s="39"/>
    </row>
    <row r="102" spans="1:16" x14ac:dyDescent="0.25">
      <c r="A102" s="32" t="s">
        <v>57</v>
      </c>
      <c r="B102" s="38"/>
      <c r="E102" s="40" t="s">
        <v>812</v>
      </c>
      <c r="J102" s="39"/>
    </row>
    <row r="103" spans="1:16" ht="195" x14ac:dyDescent="0.25">
      <c r="A103" s="32" t="s">
        <v>59</v>
      </c>
      <c r="B103" s="38"/>
      <c r="E103" s="34" t="s">
        <v>230</v>
      </c>
      <c r="J103" s="39"/>
    </row>
    <row r="104" spans="1:16" x14ac:dyDescent="0.25">
      <c r="A104" s="26" t="s">
        <v>47</v>
      </c>
      <c r="B104" s="27"/>
      <c r="C104" s="28" t="s">
        <v>813</v>
      </c>
      <c r="D104" s="29"/>
      <c r="E104" s="26" t="s">
        <v>814</v>
      </c>
      <c r="F104" s="29"/>
      <c r="G104" s="29"/>
      <c r="H104" s="29"/>
      <c r="I104" s="30">
        <f>SUMIFS(I105:I108,A105:A108,"P")</f>
        <v>0</v>
      </c>
      <c r="J104" s="31"/>
    </row>
    <row r="105" spans="1:16" x14ac:dyDescent="0.25">
      <c r="A105" s="32" t="s">
        <v>50</v>
      </c>
      <c r="B105" s="32">
        <v>24</v>
      </c>
      <c r="C105" s="33" t="s">
        <v>815</v>
      </c>
      <c r="D105" s="32" t="s">
        <v>52</v>
      </c>
      <c r="E105" s="34" t="s">
        <v>816</v>
      </c>
      <c r="F105" s="35" t="s">
        <v>81</v>
      </c>
      <c r="G105" s="36">
        <v>12</v>
      </c>
      <c r="H105" s="36">
        <v>0</v>
      </c>
      <c r="I105" s="36">
        <f>ROUND(G105*H105,P4)</f>
        <v>0</v>
      </c>
      <c r="J105" s="35" t="s">
        <v>55</v>
      </c>
      <c r="O105" s="37">
        <f>I105*0.21</f>
        <v>0</v>
      </c>
      <c r="P105" s="6">
        <v>3</v>
      </c>
    </row>
    <row r="106" spans="1:16" x14ac:dyDescent="0.25">
      <c r="A106" s="32" t="s">
        <v>56</v>
      </c>
      <c r="B106" s="38"/>
      <c r="E106" s="41" t="s">
        <v>52</v>
      </c>
      <c r="J106" s="39"/>
    </row>
    <row r="107" spans="1:16" x14ac:dyDescent="0.25">
      <c r="A107" s="32" t="s">
        <v>57</v>
      </c>
      <c r="B107" s="38"/>
      <c r="E107" s="40" t="s">
        <v>817</v>
      </c>
      <c r="J107" s="39"/>
    </row>
    <row r="108" spans="1:16" ht="135" x14ac:dyDescent="0.25">
      <c r="A108" s="32" t="s">
        <v>59</v>
      </c>
      <c r="B108" s="38"/>
      <c r="E108" s="34" t="s">
        <v>818</v>
      </c>
      <c r="J108" s="39"/>
    </row>
    <row r="109" spans="1:16" x14ac:dyDescent="0.25">
      <c r="A109" s="26" t="s">
        <v>47</v>
      </c>
      <c r="B109" s="27"/>
      <c r="C109" s="28" t="s">
        <v>256</v>
      </c>
      <c r="D109" s="29"/>
      <c r="E109" s="26" t="s">
        <v>257</v>
      </c>
      <c r="F109" s="29"/>
      <c r="G109" s="29"/>
      <c r="H109" s="29"/>
      <c r="I109" s="30">
        <f>SUMIFS(I110:I157,A110:A157,"P")</f>
        <v>0</v>
      </c>
      <c r="J109" s="31"/>
    </row>
    <row r="110" spans="1:16" x14ac:dyDescent="0.25">
      <c r="A110" s="32" t="s">
        <v>50</v>
      </c>
      <c r="B110" s="32">
        <v>25</v>
      </c>
      <c r="C110" s="33" t="s">
        <v>741</v>
      </c>
      <c r="D110" s="32" t="s">
        <v>52</v>
      </c>
      <c r="E110" s="34" t="s">
        <v>742</v>
      </c>
      <c r="F110" s="35" t="s">
        <v>743</v>
      </c>
      <c r="G110" s="36">
        <v>39</v>
      </c>
      <c r="H110" s="36">
        <v>0</v>
      </c>
      <c r="I110" s="36">
        <f>ROUND(G110*H110,P4)</f>
        <v>0</v>
      </c>
      <c r="J110" s="35" t="s">
        <v>55</v>
      </c>
      <c r="O110" s="37">
        <f>I110*0.21</f>
        <v>0</v>
      </c>
      <c r="P110" s="6">
        <v>3</v>
      </c>
    </row>
    <row r="111" spans="1:16" x14ac:dyDescent="0.25">
      <c r="A111" s="32" t="s">
        <v>56</v>
      </c>
      <c r="B111" s="38"/>
      <c r="E111" s="41" t="s">
        <v>52</v>
      </c>
      <c r="J111" s="39"/>
    </row>
    <row r="112" spans="1:16" ht="150" x14ac:dyDescent="0.25">
      <c r="A112" s="32" t="s">
        <v>57</v>
      </c>
      <c r="B112" s="38"/>
      <c r="E112" s="40" t="s">
        <v>819</v>
      </c>
      <c r="J112" s="39"/>
    </row>
    <row r="113" spans="1:16" ht="330" x14ac:dyDescent="0.25">
      <c r="A113" s="32" t="s">
        <v>59</v>
      </c>
      <c r="B113" s="38"/>
      <c r="E113" s="34" t="s">
        <v>262</v>
      </c>
      <c r="J113" s="39"/>
    </row>
    <row r="114" spans="1:16" x14ac:dyDescent="0.25">
      <c r="A114" s="32" t="s">
        <v>50</v>
      </c>
      <c r="B114" s="32">
        <v>26</v>
      </c>
      <c r="C114" s="33" t="s">
        <v>820</v>
      </c>
      <c r="D114" s="32" t="s">
        <v>52</v>
      </c>
      <c r="E114" s="34" t="s">
        <v>821</v>
      </c>
      <c r="F114" s="35" t="s">
        <v>97</v>
      </c>
      <c r="G114" s="36">
        <v>6</v>
      </c>
      <c r="H114" s="36">
        <v>0</v>
      </c>
      <c r="I114" s="36">
        <f>ROUND(G114*H114,P4)</f>
        <v>0</v>
      </c>
      <c r="J114" s="35" t="s">
        <v>55</v>
      </c>
      <c r="O114" s="37">
        <f>I114*0.21</f>
        <v>0</v>
      </c>
      <c r="P114" s="6">
        <v>3</v>
      </c>
    </row>
    <row r="115" spans="1:16" x14ac:dyDescent="0.25">
      <c r="A115" s="32" t="s">
        <v>56</v>
      </c>
      <c r="B115" s="38"/>
      <c r="E115" s="41" t="s">
        <v>52</v>
      </c>
      <c r="J115" s="39"/>
    </row>
    <row r="116" spans="1:16" x14ac:dyDescent="0.25">
      <c r="A116" s="32" t="s">
        <v>57</v>
      </c>
      <c r="B116" s="38"/>
      <c r="E116" s="40" t="s">
        <v>822</v>
      </c>
      <c r="J116" s="39"/>
    </row>
    <row r="117" spans="1:16" ht="75" x14ac:dyDescent="0.25">
      <c r="A117" s="32" t="s">
        <v>59</v>
      </c>
      <c r="B117" s="38"/>
      <c r="E117" s="34" t="s">
        <v>823</v>
      </c>
      <c r="J117" s="39"/>
    </row>
    <row r="118" spans="1:16" ht="30" x14ac:dyDescent="0.25">
      <c r="A118" s="32" t="s">
        <v>50</v>
      </c>
      <c r="B118" s="32">
        <v>27</v>
      </c>
      <c r="C118" s="33" t="s">
        <v>745</v>
      </c>
      <c r="D118" s="32" t="s">
        <v>52</v>
      </c>
      <c r="E118" s="34" t="s">
        <v>746</v>
      </c>
      <c r="F118" s="35" t="s">
        <v>97</v>
      </c>
      <c r="G118" s="36">
        <v>33.65</v>
      </c>
      <c r="H118" s="36">
        <v>0</v>
      </c>
      <c r="I118" s="36">
        <f>ROUND(G118*H118,P4)</f>
        <v>0</v>
      </c>
      <c r="J118" s="35" t="s">
        <v>55</v>
      </c>
      <c r="O118" s="37">
        <f>I118*0.21</f>
        <v>0</v>
      </c>
      <c r="P118" s="6">
        <v>3</v>
      </c>
    </row>
    <row r="119" spans="1:16" x14ac:dyDescent="0.25">
      <c r="A119" s="32" t="s">
        <v>56</v>
      </c>
      <c r="B119" s="38"/>
      <c r="E119" s="41" t="s">
        <v>52</v>
      </c>
      <c r="J119" s="39"/>
    </row>
    <row r="120" spans="1:16" x14ac:dyDescent="0.25">
      <c r="A120" s="32" t="s">
        <v>57</v>
      </c>
      <c r="B120" s="38"/>
      <c r="E120" s="40" t="s">
        <v>824</v>
      </c>
      <c r="J120" s="39"/>
    </row>
    <row r="121" spans="1:16" ht="330" x14ac:dyDescent="0.25">
      <c r="A121" s="32" t="s">
        <v>59</v>
      </c>
      <c r="B121" s="38"/>
      <c r="E121" s="34" t="s">
        <v>262</v>
      </c>
      <c r="J121" s="39"/>
    </row>
    <row r="122" spans="1:16" x14ac:dyDescent="0.25">
      <c r="A122" s="32" t="s">
        <v>50</v>
      </c>
      <c r="B122" s="32">
        <v>28</v>
      </c>
      <c r="C122" s="33" t="s">
        <v>825</v>
      </c>
      <c r="D122" s="32" t="s">
        <v>52</v>
      </c>
      <c r="E122" s="34" t="s">
        <v>826</v>
      </c>
      <c r="F122" s="35" t="s">
        <v>97</v>
      </c>
      <c r="G122" s="36">
        <v>10</v>
      </c>
      <c r="H122" s="36">
        <v>0</v>
      </c>
      <c r="I122" s="36">
        <f>ROUND(G122*H122,P4)</f>
        <v>0</v>
      </c>
      <c r="J122" s="35" t="s">
        <v>55</v>
      </c>
      <c r="O122" s="37">
        <f>I122*0.21</f>
        <v>0</v>
      </c>
      <c r="P122" s="6">
        <v>3</v>
      </c>
    </row>
    <row r="123" spans="1:16" x14ac:dyDescent="0.25">
      <c r="A123" s="32" t="s">
        <v>56</v>
      </c>
      <c r="B123" s="38"/>
      <c r="E123" s="34" t="s">
        <v>827</v>
      </c>
      <c r="J123" s="39"/>
    </row>
    <row r="124" spans="1:16" x14ac:dyDescent="0.25">
      <c r="A124" s="32" t="s">
        <v>57</v>
      </c>
      <c r="B124" s="38"/>
      <c r="E124" s="40" t="s">
        <v>828</v>
      </c>
      <c r="J124" s="39"/>
    </row>
    <row r="125" spans="1:16" ht="330" x14ac:dyDescent="0.25">
      <c r="A125" s="32" t="s">
        <v>59</v>
      </c>
      <c r="B125" s="38"/>
      <c r="E125" s="34" t="s">
        <v>262</v>
      </c>
      <c r="J125" s="39"/>
    </row>
    <row r="126" spans="1:16" x14ac:dyDescent="0.25">
      <c r="A126" s="32" t="s">
        <v>50</v>
      </c>
      <c r="B126" s="32">
        <v>29</v>
      </c>
      <c r="C126" s="33" t="s">
        <v>829</v>
      </c>
      <c r="D126" s="32" t="s">
        <v>52</v>
      </c>
      <c r="E126" s="34" t="s">
        <v>830</v>
      </c>
      <c r="F126" s="35" t="s">
        <v>97</v>
      </c>
      <c r="G126" s="36">
        <v>5.56</v>
      </c>
      <c r="H126" s="36">
        <v>0</v>
      </c>
      <c r="I126" s="36">
        <f>ROUND(G126*H126,P4)</f>
        <v>0</v>
      </c>
      <c r="J126" s="35" t="s">
        <v>55</v>
      </c>
      <c r="O126" s="37">
        <f>I126*0.21</f>
        <v>0</v>
      </c>
      <c r="P126" s="6">
        <v>3</v>
      </c>
    </row>
    <row r="127" spans="1:16" x14ac:dyDescent="0.25">
      <c r="A127" s="32" t="s">
        <v>56</v>
      </c>
      <c r="B127" s="38"/>
      <c r="E127" s="41" t="s">
        <v>52</v>
      </c>
      <c r="J127" s="39"/>
    </row>
    <row r="128" spans="1:16" x14ac:dyDescent="0.25">
      <c r="A128" s="32" t="s">
        <v>57</v>
      </c>
      <c r="B128" s="38"/>
      <c r="E128" s="40" t="s">
        <v>831</v>
      </c>
      <c r="J128" s="39"/>
    </row>
    <row r="129" spans="1:16" ht="315" x14ac:dyDescent="0.25">
      <c r="A129" s="32" t="s">
        <v>59</v>
      </c>
      <c r="B129" s="38"/>
      <c r="E129" s="34" t="s">
        <v>832</v>
      </c>
      <c r="J129" s="39"/>
    </row>
    <row r="130" spans="1:16" x14ac:dyDescent="0.25">
      <c r="A130" s="32" t="s">
        <v>50</v>
      </c>
      <c r="B130" s="32">
        <v>30</v>
      </c>
      <c r="C130" s="33" t="s">
        <v>749</v>
      </c>
      <c r="D130" s="32" t="s">
        <v>52</v>
      </c>
      <c r="E130" s="34" t="s">
        <v>750</v>
      </c>
      <c r="F130" s="35" t="s">
        <v>265</v>
      </c>
      <c r="G130" s="36">
        <v>3</v>
      </c>
      <c r="H130" s="36">
        <v>0</v>
      </c>
      <c r="I130" s="36">
        <f>ROUND(G130*H130,P4)</f>
        <v>0</v>
      </c>
      <c r="J130" s="35" t="s">
        <v>55</v>
      </c>
      <c r="O130" s="37">
        <f>I130*0.21</f>
        <v>0</v>
      </c>
      <c r="P130" s="6">
        <v>3</v>
      </c>
    </row>
    <row r="131" spans="1:16" x14ac:dyDescent="0.25">
      <c r="A131" s="32" t="s">
        <v>56</v>
      </c>
      <c r="B131" s="38"/>
      <c r="E131" s="41" t="s">
        <v>52</v>
      </c>
      <c r="J131" s="39"/>
    </row>
    <row r="132" spans="1:16" x14ac:dyDescent="0.25">
      <c r="A132" s="32" t="s">
        <v>57</v>
      </c>
      <c r="B132" s="38"/>
      <c r="E132" s="40" t="s">
        <v>493</v>
      </c>
      <c r="J132" s="39"/>
    </row>
    <row r="133" spans="1:16" ht="90" x14ac:dyDescent="0.25">
      <c r="A133" s="32" t="s">
        <v>59</v>
      </c>
      <c r="B133" s="38"/>
      <c r="E133" s="34" t="s">
        <v>751</v>
      </c>
      <c r="J133" s="39"/>
    </row>
    <row r="134" spans="1:16" x14ac:dyDescent="0.25">
      <c r="A134" s="32" t="s">
        <v>50</v>
      </c>
      <c r="B134" s="32">
        <v>31</v>
      </c>
      <c r="C134" s="33" t="s">
        <v>833</v>
      </c>
      <c r="D134" s="32" t="s">
        <v>52</v>
      </c>
      <c r="E134" s="34" t="s">
        <v>834</v>
      </c>
      <c r="F134" s="35" t="s">
        <v>265</v>
      </c>
      <c r="G134" s="36">
        <v>3</v>
      </c>
      <c r="H134" s="36">
        <v>0</v>
      </c>
      <c r="I134" s="36">
        <f>ROUND(G134*H134,P4)</f>
        <v>0</v>
      </c>
      <c r="J134" s="35" t="s">
        <v>55</v>
      </c>
      <c r="O134" s="37">
        <f>I134*0.21</f>
        <v>0</v>
      </c>
      <c r="P134" s="6">
        <v>3</v>
      </c>
    </row>
    <row r="135" spans="1:16" x14ac:dyDescent="0.25">
      <c r="A135" s="32" t="s">
        <v>56</v>
      </c>
      <c r="B135" s="38"/>
      <c r="E135" s="41" t="s">
        <v>52</v>
      </c>
      <c r="J135" s="39"/>
    </row>
    <row r="136" spans="1:16" x14ac:dyDescent="0.25">
      <c r="A136" s="32" t="s">
        <v>57</v>
      </c>
      <c r="B136" s="38"/>
      <c r="E136" s="40" t="s">
        <v>493</v>
      </c>
      <c r="J136" s="39"/>
    </row>
    <row r="137" spans="1:16" ht="90" x14ac:dyDescent="0.25">
      <c r="A137" s="32" t="s">
        <v>59</v>
      </c>
      <c r="B137" s="38"/>
      <c r="E137" s="34" t="s">
        <v>751</v>
      </c>
      <c r="J137" s="39"/>
    </row>
    <row r="138" spans="1:16" x14ac:dyDescent="0.25">
      <c r="A138" s="32" t="s">
        <v>50</v>
      </c>
      <c r="B138" s="32">
        <v>32</v>
      </c>
      <c r="C138" s="33" t="s">
        <v>755</v>
      </c>
      <c r="D138" s="32" t="s">
        <v>52</v>
      </c>
      <c r="E138" s="34" t="s">
        <v>756</v>
      </c>
      <c r="F138" s="35" t="s">
        <v>265</v>
      </c>
      <c r="G138" s="36">
        <v>1</v>
      </c>
      <c r="H138" s="36">
        <v>0</v>
      </c>
      <c r="I138" s="36">
        <f>ROUND(G138*H138,P4)</f>
        <v>0</v>
      </c>
      <c r="J138" s="35" t="s">
        <v>55</v>
      </c>
      <c r="O138" s="37">
        <f>I138*0.21</f>
        <v>0</v>
      </c>
      <c r="P138" s="6">
        <v>3</v>
      </c>
    </row>
    <row r="139" spans="1:16" x14ac:dyDescent="0.25">
      <c r="A139" s="32" t="s">
        <v>56</v>
      </c>
      <c r="B139" s="38"/>
      <c r="E139" s="41" t="s">
        <v>52</v>
      </c>
      <c r="J139" s="39"/>
    </row>
    <row r="140" spans="1:16" x14ac:dyDescent="0.25">
      <c r="A140" s="32" t="s">
        <v>57</v>
      </c>
      <c r="B140" s="38"/>
      <c r="E140" s="40" t="s">
        <v>481</v>
      </c>
      <c r="J140" s="39"/>
    </row>
    <row r="141" spans="1:16" ht="90" x14ac:dyDescent="0.25">
      <c r="A141" s="32" t="s">
        <v>59</v>
      </c>
      <c r="B141" s="38"/>
      <c r="E141" s="34" t="s">
        <v>751</v>
      </c>
      <c r="J141" s="39"/>
    </row>
    <row r="142" spans="1:16" x14ac:dyDescent="0.25">
      <c r="A142" s="32" t="s">
        <v>50</v>
      </c>
      <c r="B142" s="32">
        <v>33</v>
      </c>
      <c r="C142" s="33" t="s">
        <v>757</v>
      </c>
      <c r="D142" s="32" t="s">
        <v>52</v>
      </c>
      <c r="E142" s="34" t="s">
        <v>758</v>
      </c>
      <c r="F142" s="35" t="s">
        <v>265</v>
      </c>
      <c r="G142" s="36">
        <v>3</v>
      </c>
      <c r="H142" s="36">
        <v>0</v>
      </c>
      <c r="I142" s="36">
        <f>ROUND(G142*H142,P4)</f>
        <v>0</v>
      </c>
      <c r="J142" s="35" t="s">
        <v>55</v>
      </c>
      <c r="O142" s="37">
        <f>I142*0.21</f>
        <v>0</v>
      </c>
      <c r="P142" s="6">
        <v>3</v>
      </c>
    </row>
    <row r="143" spans="1:16" x14ac:dyDescent="0.25">
      <c r="A143" s="32" t="s">
        <v>56</v>
      </c>
      <c r="B143" s="38"/>
      <c r="E143" s="41" t="s">
        <v>52</v>
      </c>
      <c r="J143" s="39"/>
    </row>
    <row r="144" spans="1:16" x14ac:dyDescent="0.25">
      <c r="A144" s="32" t="s">
        <v>57</v>
      </c>
      <c r="B144" s="38"/>
      <c r="E144" s="40" t="s">
        <v>493</v>
      </c>
      <c r="J144" s="39"/>
    </row>
    <row r="145" spans="1:16" ht="90" x14ac:dyDescent="0.25">
      <c r="A145" s="32" t="s">
        <v>59</v>
      </c>
      <c r="B145" s="38"/>
      <c r="E145" s="34" t="s">
        <v>751</v>
      </c>
      <c r="J145" s="39"/>
    </row>
    <row r="146" spans="1:16" x14ac:dyDescent="0.25">
      <c r="A146" s="32" t="s">
        <v>50</v>
      </c>
      <c r="B146" s="32">
        <v>34</v>
      </c>
      <c r="C146" s="33" t="s">
        <v>759</v>
      </c>
      <c r="D146" s="32" t="s">
        <v>52</v>
      </c>
      <c r="E146" s="34" t="s">
        <v>760</v>
      </c>
      <c r="F146" s="35" t="s">
        <v>97</v>
      </c>
      <c r="G146" s="36">
        <v>35</v>
      </c>
      <c r="H146" s="36">
        <v>0</v>
      </c>
      <c r="I146" s="36">
        <f>ROUND(G146*H146,P4)</f>
        <v>0</v>
      </c>
      <c r="J146" s="35" t="s">
        <v>55</v>
      </c>
      <c r="O146" s="37">
        <f>I146*0.21</f>
        <v>0</v>
      </c>
      <c r="P146" s="6">
        <v>3</v>
      </c>
    </row>
    <row r="147" spans="1:16" x14ac:dyDescent="0.25">
      <c r="A147" s="32" t="s">
        <v>56</v>
      </c>
      <c r="B147" s="38"/>
      <c r="E147" s="34" t="s">
        <v>761</v>
      </c>
      <c r="J147" s="39"/>
    </row>
    <row r="148" spans="1:16" x14ac:dyDescent="0.25">
      <c r="A148" s="32" t="s">
        <v>57</v>
      </c>
      <c r="B148" s="38"/>
      <c r="E148" s="40" t="s">
        <v>835</v>
      </c>
      <c r="J148" s="39"/>
    </row>
    <row r="149" spans="1:16" ht="105" x14ac:dyDescent="0.25">
      <c r="A149" s="32" t="s">
        <v>59</v>
      </c>
      <c r="B149" s="38"/>
      <c r="E149" s="34" t="s">
        <v>763</v>
      </c>
      <c r="J149" s="39"/>
    </row>
    <row r="150" spans="1:16" x14ac:dyDescent="0.25">
      <c r="A150" s="32" t="s">
        <v>50</v>
      </c>
      <c r="B150" s="32">
        <v>35</v>
      </c>
      <c r="C150" s="33" t="s">
        <v>764</v>
      </c>
      <c r="D150" s="32" t="s">
        <v>52</v>
      </c>
      <c r="E150" s="34" t="s">
        <v>765</v>
      </c>
      <c r="F150" s="35" t="s">
        <v>97</v>
      </c>
      <c r="G150" s="36">
        <v>33.65</v>
      </c>
      <c r="H150" s="36">
        <v>0</v>
      </c>
      <c r="I150" s="36">
        <f>ROUND(G150*H150,P4)</f>
        <v>0</v>
      </c>
      <c r="J150" s="35" t="s">
        <v>55</v>
      </c>
      <c r="O150" s="37">
        <f>I150*0.21</f>
        <v>0</v>
      </c>
      <c r="P150" s="6">
        <v>3</v>
      </c>
    </row>
    <row r="151" spans="1:16" x14ac:dyDescent="0.25">
      <c r="A151" s="32" t="s">
        <v>56</v>
      </c>
      <c r="B151" s="38"/>
      <c r="E151" s="41" t="s">
        <v>52</v>
      </c>
      <c r="J151" s="39"/>
    </row>
    <row r="152" spans="1:16" x14ac:dyDescent="0.25">
      <c r="A152" s="32" t="s">
        <v>57</v>
      </c>
      <c r="B152" s="38"/>
      <c r="E152" s="40" t="s">
        <v>824</v>
      </c>
      <c r="J152" s="39"/>
    </row>
    <row r="153" spans="1:16" ht="150" x14ac:dyDescent="0.25">
      <c r="A153" s="32" t="s">
        <v>59</v>
      </c>
      <c r="B153" s="38"/>
      <c r="E153" s="34" t="s">
        <v>766</v>
      </c>
      <c r="J153" s="39"/>
    </row>
    <row r="154" spans="1:16" x14ac:dyDescent="0.25">
      <c r="A154" s="32" t="s">
        <v>50</v>
      </c>
      <c r="B154" s="32">
        <v>36</v>
      </c>
      <c r="C154" s="33" t="s">
        <v>767</v>
      </c>
      <c r="D154" s="32" t="s">
        <v>52</v>
      </c>
      <c r="E154" s="34" t="s">
        <v>768</v>
      </c>
      <c r="F154" s="35" t="s">
        <v>97</v>
      </c>
      <c r="G154" s="36">
        <v>33.65</v>
      </c>
      <c r="H154" s="36">
        <v>0</v>
      </c>
      <c r="I154" s="36">
        <f>ROUND(G154*H154,P4)</f>
        <v>0</v>
      </c>
      <c r="J154" s="35" t="s">
        <v>55</v>
      </c>
      <c r="O154" s="37">
        <f>I154*0.21</f>
        <v>0</v>
      </c>
      <c r="P154" s="6">
        <v>3</v>
      </c>
    </row>
    <row r="155" spans="1:16" x14ac:dyDescent="0.25">
      <c r="A155" s="32" t="s">
        <v>56</v>
      </c>
      <c r="B155" s="38"/>
      <c r="E155" s="41" t="s">
        <v>52</v>
      </c>
      <c r="J155" s="39"/>
    </row>
    <row r="156" spans="1:16" x14ac:dyDescent="0.25">
      <c r="A156" s="32" t="s">
        <v>57</v>
      </c>
      <c r="B156" s="38"/>
      <c r="E156" s="40" t="s">
        <v>824</v>
      </c>
      <c r="J156" s="39"/>
    </row>
    <row r="157" spans="1:16" ht="90" x14ac:dyDescent="0.25">
      <c r="A157" s="32" t="s">
        <v>59</v>
      </c>
      <c r="B157" s="42"/>
      <c r="C157" s="43"/>
      <c r="D157" s="43"/>
      <c r="E157" s="34" t="s">
        <v>769</v>
      </c>
      <c r="F157" s="43"/>
      <c r="G157" s="43"/>
      <c r="H157" s="43"/>
      <c r="I157" s="43"/>
      <c r="J157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33"/>
  <sheetViews>
    <sheetView topLeftCell="B1" workbookViewId="0">
      <selection activeCell="B1" sqref="A1:XFD1048576"/>
    </sheetView>
  </sheetViews>
  <sheetFormatPr defaultRowHeight="15" x14ac:dyDescent="0.25"/>
  <cols>
    <col min="1" max="1" width="9.140625" style="6" hidden="1"/>
    <col min="2" max="2" width="16.140625" style="6" customWidth="1"/>
    <col min="3" max="3" width="9.7109375" style="6" customWidth="1"/>
    <col min="4" max="4" width="13" style="6" customWidth="1"/>
    <col min="5" max="5" width="64.85546875" style="6" customWidth="1"/>
    <col min="6" max="6" width="13" style="6" customWidth="1"/>
    <col min="7" max="9" width="16.140625" style="6" customWidth="1"/>
    <col min="10" max="10" width="14.85546875" style="6" bestFit="1" customWidth="1"/>
    <col min="11" max="14" width="9.140625" style="6"/>
    <col min="15" max="16" width="9.140625" style="6" hidden="1"/>
    <col min="17" max="16384" width="9.140625" style="6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 s="6">
        <v>2</v>
      </c>
    </row>
    <row r="2" spans="1:16" ht="20.25" x14ac:dyDescent="0.25">
      <c r="A2" s="1"/>
      <c r="B2" s="7"/>
      <c r="C2" s="8"/>
      <c r="D2" s="8"/>
      <c r="E2" s="9" t="s">
        <v>29</v>
      </c>
      <c r="F2" s="8"/>
      <c r="G2" s="8"/>
      <c r="H2" s="8"/>
      <c r="I2" s="8"/>
      <c r="J2" s="10"/>
    </row>
    <row r="3" spans="1:16" x14ac:dyDescent="0.25">
      <c r="A3" s="8" t="s">
        <v>30</v>
      </c>
      <c r="B3" s="11" t="s">
        <v>31</v>
      </c>
      <c r="C3" s="12" t="s">
        <v>32</v>
      </c>
      <c r="D3" s="13"/>
      <c r="E3" s="14" t="s">
        <v>33</v>
      </c>
      <c r="F3" s="8"/>
      <c r="G3" s="8"/>
      <c r="H3" s="15" t="s">
        <v>25</v>
      </c>
      <c r="I3" s="16">
        <f>SUMIFS(I8:I33,A8:A33,"SD")</f>
        <v>0</v>
      </c>
      <c r="J3" s="10"/>
      <c r="O3" s="6">
        <v>0</v>
      </c>
      <c r="P3" s="6">
        <v>2</v>
      </c>
    </row>
    <row r="4" spans="1:16" x14ac:dyDescent="0.25">
      <c r="A4" s="8" t="s">
        <v>34</v>
      </c>
      <c r="B4" s="11" t="s">
        <v>35</v>
      </c>
      <c r="C4" s="12" t="s">
        <v>25</v>
      </c>
      <c r="D4" s="13"/>
      <c r="E4" s="14" t="s">
        <v>26</v>
      </c>
      <c r="F4" s="8"/>
      <c r="G4" s="8"/>
      <c r="H4" s="8"/>
      <c r="I4" s="8"/>
      <c r="J4" s="10"/>
      <c r="O4" s="6">
        <v>0.15</v>
      </c>
      <c r="P4" s="6">
        <v>2</v>
      </c>
    </row>
    <row r="5" spans="1:16" x14ac:dyDescent="0.25">
      <c r="A5" s="17" t="s">
        <v>36</v>
      </c>
      <c r="B5" s="18" t="s">
        <v>37</v>
      </c>
      <c r="C5" s="19" t="s">
        <v>38</v>
      </c>
      <c r="D5" s="19" t="s">
        <v>39</v>
      </c>
      <c r="E5" s="19" t="s">
        <v>40</v>
      </c>
      <c r="F5" s="19" t="s">
        <v>41</v>
      </c>
      <c r="G5" s="19" t="s">
        <v>42</v>
      </c>
      <c r="H5" s="19" t="s">
        <v>43</v>
      </c>
      <c r="I5" s="19"/>
      <c r="J5" s="20" t="s">
        <v>44</v>
      </c>
      <c r="O5" s="6">
        <v>0.21</v>
      </c>
    </row>
    <row r="6" spans="1:16" x14ac:dyDescent="0.25">
      <c r="A6" s="17"/>
      <c r="B6" s="18"/>
      <c r="C6" s="19"/>
      <c r="D6" s="19"/>
      <c r="E6" s="19"/>
      <c r="F6" s="19"/>
      <c r="G6" s="19"/>
      <c r="H6" s="21" t="s">
        <v>45</v>
      </c>
      <c r="I6" s="21" t="s">
        <v>46</v>
      </c>
      <c r="J6" s="20"/>
    </row>
    <row r="7" spans="1:16" x14ac:dyDescent="0.25">
      <c r="A7" s="22">
        <v>0</v>
      </c>
      <c r="B7" s="23">
        <v>1</v>
      </c>
      <c r="C7" s="24">
        <v>2</v>
      </c>
      <c r="D7" s="21">
        <v>3</v>
      </c>
      <c r="E7" s="24">
        <v>4</v>
      </c>
      <c r="F7" s="21">
        <v>5</v>
      </c>
      <c r="G7" s="21">
        <v>6</v>
      </c>
      <c r="H7" s="21">
        <v>7</v>
      </c>
      <c r="I7" s="24">
        <v>8</v>
      </c>
      <c r="J7" s="25">
        <v>9</v>
      </c>
    </row>
    <row r="8" spans="1:16" x14ac:dyDescent="0.25">
      <c r="A8" s="26" t="s">
        <v>47</v>
      </c>
      <c r="B8" s="27"/>
      <c r="C8" s="28" t="s">
        <v>48</v>
      </c>
      <c r="D8" s="29"/>
      <c r="E8" s="26" t="s">
        <v>49</v>
      </c>
      <c r="F8" s="29"/>
      <c r="G8" s="29"/>
      <c r="H8" s="29"/>
      <c r="I8" s="30">
        <f>SUMIFS(I9:I12,A9:A12,"P")</f>
        <v>0</v>
      </c>
      <c r="J8" s="31"/>
    </row>
    <row r="9" spans="1:16" ht="30" x14ac:dyDescent="0.25">
      <c r="A9" s="32" t="s">
        <v>50</v>
      </c>
      <c r="B9" s="32">
        <v>1</v>
      </c>
      <c r="C9" s="33" t="s">
        <v>51</v>
      </c>
      <c r="D9" s="32" t="s">
        <v>65</v>
      </c>
      <c r="E9" s="34" t="s">
        <v>62</v>
      </c>
      <c r="F9" s="35" t="s">
        <v>54</v>
      </c>
      <c r="G9" s="36">
        <v>6</v>
      </c>
      <c r="H9" s="36">
        <v>0</v>
      </c>
      <c r="I9" s="36">
        <f>ROUND(G9*H9,P4)</f>
        <v>0</v>
      </c>
      <c r="J9" s="35" t="s">
        <v>55</v>
      </c>
      <c r="O9" s="37">
        <f>I9*0.21</f>
        <v>0</v>
      </c>
      <c r="P9" s="6">
        <v>3</v>
      </c>
    </row>
    <row r="10" spans="1:16" ht="30" x14ac:dyDescent="0.25">
      <c r="A10" s="32" t="s">
        <v>56</v>
      </c>
      <c r="B10" s="38"/>
      <c r="E10" s="34" t="s">
        <v>723</v>
      </c>
      <c r="J10" s="39"/>
    </row>
    <row r="11" spans="1:16" x14ac:dyDescent="0.25">
      <c r="A11" s="32" t="s">
        <v>57</v>
      </c>
      <c r="B11" s="38"/>
      <c r="E11" s="40" t="s">
        <v>836</v>
      </c>
      <c r="J11" s="39"/>
    </row>
    <row r="12" spans="1:16" ht="75" x14ac:dyDescent="0.25">
      <c r="A12" s="32" t="s">
        <v>59</v>
      </c>
      <c r="B12" s="38"/>
      <c r="E12" s="34" t="s">
        <v>60</v>
      </c>
      <c r="J12" s="39"/>
    </row>
    <row r="13" spans="1:16" x14ac:dyDescent="0.25">
      <c r="A13" s="26" t="s">
        <v>47</v>
      </c>
      <c r="B13" s="27"/>
      <c r="C13" s="28" t="s">
        <v>77</v>
      </c>
      <c r="D13" s="29"/>
      <c r="E13" s="26" t="s">
        <v>78</v>
      </c>
      <c r="F13" s="29"/>
      <c r="G13" s="29"/>
      <c r="H13" s="29"/>
      <c r="I13" s="30">
        <f>SUMIFS(I14:I33,A14:A33,"P")</f>
        <v>0</v>
      </c>
      <c r="J13" s="31"/>
    </row>
    <row r="14" spans="1:16" x14ac:dyDescent="0.25">
      <c r="A14" s="32" t="s">
        <v>50</v>
      </c>
      <c r="B14" s="32">
        <v>2</v>
      </c>
      <c r="C14" s="33" t="s">
        <v>417</v>
      </c>
      <c r="D14" s="32" t="s">
        <v>52</v>
      </c>
      <c r="E14" s="34" t="s">
        <v>418</v>
      </c>
      <c r="F14" s="35" t="s">
        <v>87</v>
      </c>
      <c r="G14" s="36">
        <v>3</v>
      </c>
      <c r="H14" s="36">
        <v>0</v>
      </c>
      <c r="I14" s="36">
        <f>ROUND(G14*H14,P4)</f>
        <v>0</v>
      </c>
      <c r="J14" s="35" t="s">
        <v>55</v>
      </c>
      <c r="O14" s="37">
        <f>I14*0.21</f>
        <v>0</v>
      </c>
      <c r="P14" s="6">
        <v>3</v>
      </c>
    </row>
    <row r="15" spans="1:16" x14ac:dyDescent="0.25">
      <c r="A15" s="32" t="s">
        <v>56</v>
      </c>
      <c r="B15" s="38"/>
      <c r="E15" s="41" t="s">
        <v>52</v>
      </c>
      <c r="J15" s="39"/>
    </row>
    <row r="16" spans="1:16" x14ac:dyDescent="0.25">
      <c r="A16" s="32" t="s">
        <v>57</v>
      </c>
      <c r="B16" s="38"/>
      <c r="E16" s="40" t="s">
        <v>837</v>
      </c>
      <c r="J16" s="39"/>
    </row>
    <row r="17" spans="1:16" ht="409.5" x14ac:dyDescent="0.25">
      <c r="A17" s="32" t="s">
        <v>59</v>
      </c>
      <c r="B17" s="38"/>
      <c r="E17" s="34" t="s">
        <v>421</v>
      </c>
      <c r="J17" s="39"/>
    </row>
    <row r="18" spans="1:16" x14ac:dyDescent="0.25">
      <c r="A18" s="32" t="s">
        <v>50</v>
      </c>
      <c r="B18" s="32">
        <v>3</v>
      </c>
      <c r="C18" s="33" t="s">
        <v>838</v>
      </c>
      <c r="D18" s="32" t="s">
        <v>52</v>
      </c>
      <c r="E18" s="34" t="s">
        <v>839</v>
      </c>
      <c r="F18" s="35" t="s">
        <v>81</v>
      </c>
      <c r="G18" s="36">
        <v>30</v>
      </c>
      <c r="H18" s="36">
        <v>0</v>
      </c>
      <c r="I18" s="36">
        <f>ROUND(G18*H18,P4)</f>
        <v>0</v>
      </c>
      <c r="J18" s="35" t="s">
        <v>55</v>
      </c>
      <c r="O18" s="37">
        <f>I18*0.21</f>
        <v>0</v>
      </c>
      <c r="P18" s="6">
        <v>3</v>
      </c>
    </row>
    <row r="19" spans="1:16" x14ac:dyDescent="0.25">
      <c r="A19" s="32" t="s">
        <v>56</v>
      </c>
      <c r="B19" s="38"/>
      <c r="E19" s="41" t="s">
        <v>52</v>
      </c>
      <c r="J19" s="39"/>
    </row>
    <row r="20" spans="1:16" x14ac:dyDescent="0.25">
      <c r="A20" s="32" t="s">
        <v>57</v>
      </c>
      <c r="B20" s="38"/>
      <c r="E20" s="40" t="s">
        <v>840</v>
      </c>
      <c r="J20" s="39"/>
    </row>
    <row r="21" spans="1:16" ht="90" x14ac:dyDescent="0.25">
      <c r="A21" s="32" t="s">
        <v>59</v>
      </c>
      <c r="B21" s="38"/>
      <c r="E21" s="34" t="s">
        <v>841</v>
      </c>
      <c r="J21" s="39"/>
    </row>
    <row r="22" spans="1:16" x14ac:dyDescent="0.25">
      <c r="A22" s="32" t="s">
        <v>50</v>
      </c>
      <c r="B22" s="32">
        <v>4</v>
      </c>
      <c r="C22" s="33" t="s">
        <v>842</v>
      </c>
      <c r="D22" s="32" t="s">
        <v>52</v>
      </c>
      <c r="E22" s="34" t="s">
        <v>843</v>
      </c>
      <c r="F22" s="35" t="s">
        <v>81</v>
      </c>
      <c r="G22" s="36">
        <v>30</v>
      </c>
      <c r="H22" s="36">
        <v>0</v>
      </c>
      <c r="I22" s="36">
        <f>ROUND(G22*H22,P4)</f>
        <v>0</v>
      </c>
      <c r="J22" s="35" t="s">
        <v>55</v>
      </c>
      <c r="O22" s="37">
        <f>I22*0.21</f>
        <v>0</v>
      </c>
      <c r="P22" s="6">
        <v>3</v>
      </c>
    </row>
    <row r="23" spans="1:16" x14ac:dyDescent="0.25">
      <c r="A23" s="32" t="s">
        <v>56</v>
      </c>
      <c r="B23" s="38"/>
      <c r="E23" s="34" t="s">
        <v>844</v>
      </c>
      <c r="J23" s="39"/>
    </row>
    <row r="24" spans="1:16" x14ac:dyDescent="0.25">
      <c r="A24" s="32" t="s">
        <v>57</v>
      </c>
      <c r="B24" s="38"/>
      <c r="E24" s="40" t="s">
        <v>845</v>
      </c>
      <c r="J24" s="39"/>
    </row>
    <row r="25" spans="1:16" ht="105" x14ac:dyDescent="0.25">
      <c r="A25" s="32" t="s">
        <v>59</v>
      </c>
      <c r="B25" s="38"/>
      <c r="E25" s="34" t="s">
        <v>846</v>
      </c>
      <c r="J25" s="39"/>
    </row>
    <row r="26" spans="1:16" ht="30" x14ac:dyDescent="0.25">
      <c r="A26" s="32" t="s">
        <v>50</v>
      </c>
      <c r="B26" s="32">
        <v>5</v>
      </c>
      <c r="C26" s="33" t="s">
        <v>847</v>
      </c>
      <c r="D26" s="32" t="s">
        <v>52</v>
      </c>
      <c r="E26" s="34" t="s">
        <v>848</v>
      </c>
      <c r="F26" s="35" t="s">
        <v>265</v>
      </c>
      <c r="G26" s="36">
        <v>20</v>
      </c>
      <c r="H26" s="36">
        <v>0</v>
      </c>
      <c r="I26" s="36">
        <f>ROUND(G26*H26,P4)</f>
        <v>0</v>
      </c>
      <c r="J26" s="35" t="s">
        <v>55</v>
      </c>
      <c r="O26" s="37">
        <f>I26*0.21</f>
        <v>0</v>
      </c>
      <c r="P26" s="6">
        <v>3</v>
      </c>
    </row>
    <row r="27" spans="1:16" x14ac:dyDescent="0.25">
      <c r="A27" s="32" t="s">
        <v>56</v>
      </c>
      <c r="B27" s="38"/>
      <c r="E27" s="41" t="s">
        <v>52</v>
      </c>
      <c r="J27" s="39"/>
    </row>
    <row r="28" spans="1:16" ht="45" x14ac:dyDescent="0.25">
      <c r="A28" s="32" t="s">
        <v>57</v>
      </c>
      <c r="B28" s="38"/>
      <c r="E28" s="40" t="s">
        <v>849</v>
      </c>
      <c r="J28" s="39"/>
    </row>
    <row r="29" spans="1:16" ht="210" x14ac:dyDescent="0.25">
      <c r="A29" s="32" t="s">
        <v>59</v>
      </c>
      <c r="B29" s="38"/>
      <c r="E29" s="34" t="s">
        <v>850</v>
      </c>
      <c r="J29" s="39"/>
    </row>
    <row r="30" spans="1:16" ht="30" x14ac:dyDescent="0.25">
      <c r="A30" s="32" t="s">
        <v>50</v>
      </c>
      <c r="B30" s="32">
        <v>6</v>
      </c>
      <c r="C30" s="33" t="s">
        <v>851</v>
      </c>
      <c r="D30" s="32"/>
      <c r="E30" s="34" t="s">
        <v>852</v>
      </c>
      <c r="F30" s="35" t="s">
        <v>265</v>
      </c>
      <c r="G30" s="36">
        <v>10</v>
      </c>
      <c r="H30" s="36">
        <v>0</v>
      </c>
      <c r="I30" s="36">
        <f>ROUND(G30*H30,P4)</f>
        <v>0</v>
      </c>
      <c r="J30" s="35" t="s">
        <v>55</v>
      </c>
      <c r="O30" s="37">
        <f>I30*0.21</f>
        <v>0</v>
      </c>
      <c r="P30" s="6">
        <v>3</v>
      </c>
    </row>
    <row r="31" spans="1:16" x14ac:dyDescent="0.25">
      <c r="A31" s="32" t="s">
        <v>56</v>
      </c>
      <c r="B31" s="38"/>
      <c r="E31" s="41" t="s">
        <v>52</v>
      </c>
      <c r="J31" s="39"/>
    </row>
    <row r="32" spans="1:16" x14ac:dyDescent="0.25">
      <c r="A32" s="32" t="s">
        <v>57</v>
      </c>
      <c r="B32" s="38"/>
      <c r="E32" s="40" t="s">
        <v>853</v>
      </c>
      <c r="J32" s="39"/>
    </row>
    <row r="33" spans="1:10" ht="210" x14ac:dyDescent="0.25">
      <c r="A33" s="32" t="s">
        <v>59</v>
      </c>
      <c r="B33" s="42"/>
      <c r="C33" s="43"/>
      <c r="D33" s="43"/>
      <c r="E33" s="34" t="s">
        <v>854</v>
      </c>
      <c r="F33" s="43"/>
      <c r="G33" s="43"/>
      <c r="H33" s="43"/>
      <c r="I33" s="43"/>
      <c r="J33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SO 101</vt:lpstr>
      <vt:lpstr>SO 102</vt:lpstr>
      <vt:lpstr>SO 180</vt:lpstr>
      <vt:lpstr>SO 200</vt:lpstr>
      <vt:lpstr>SO 201</vt:lpstr>
      <vt:lpstr>SO 301</vt:lpstr>
      <vt:lpstr>SO 302</vt:lpstr>
      <vt:lpstr>SO 801</vt:lpstr>
      <vt:lpstr>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KUBA-PC\APIS</dc:creator>
  <cp:lastModifiedBy>APIS</cp:lastModifiedBy>
  <dcterms:created xsi:type="dcterms:W3CDTF">2025-11-20T13:36:41Z</dcterms:created>
  <dcterms:modified xsi:type="dcterms:W3CDTF">2025-11-20T14:20:56Z</dcterms:modified>
</cp:coreProperties>
</file>